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20" windowHeight="12450" activeTab="2"/>
  </bookViews>
  <sheets>
    <sheet name="春季低学年 ブロック" sheetId="1" r:id="rId1"/>
    <sheet name="春季低学年 トーナメント" sheetId="2" r:id="rId2"/>
    <sheet name="春季低学年 時間割" sheetId="4" r:id="rId3"/>
    <sheet name="優秀選手" sheetId="5" r:id="rId4"/>
  </sheets>
  <definedNames>
    <definedName name="_xlnm.Print_Area" localSheetId="1">'春季低学年 トーナメント'!$A$1:$P$65</definedName>
    <definedName name="_xlnm.Print_Area" localSheetId="2">'春季低学年 時間割'!$A$1:$AM$85</definedName>
    <definedName name="_xlnm.Print_Titles" localSheetId="0">'春季低学年 ブロック'!$1:$5</definedName>
    <definedName name="_xlnm.Print_Titles" localSheetId="2">'春季低学年 時間割'!$1:$4</definedName>
  </definedNames>
  <calcPr calcId="145621"/>
</workbook>
</file>

<file path=xl/calcChain.xml><?xml version="1.0" encoding="utf-8"?>
<calcChain xmlns="http://schemas.openxmlformats.org/spreadsheetml/2006/main">
  <c r="Q25" i="1" l="1"/>
  <c r="H34" i="1" l="1"/>
  <c r="T42" i="1" l="1"/>
  <c r="Q42" i="1"/>
  <c r="N42" i="1"/>
  <c r="K42" i="1"/>
  <c r="H42" i="1"/>
  <c r="Y41" i="1"/>
  <c r="W41" i="1"/>
  <c r="W40" i="1"/>
  <c r="Q40" i="1"/>
  <c r="N40" i="1"/>
  <c r="T36" i="1" s="1"/>
  <c r="K40" i="1"/>
  <c r="H40" i="1"/>
  <c r="Y39" i="1"/>
  <c r="W39" i="1"/>
  <c r="V39" i="1"/>
  <c r="T39" i="1"/>
  <c r="W38" i="1"/>
  <c r="T38" i="1"/>
  <c r="N38" i="1"/>
  <c r="Q36" i="1" s="1"/>
  <c r="K38" i="1"/>
  <c r="H38" i="1"/>
  <c r="Y37" i="1"/>
  <c r="W37" i="1"/>
  <c r="V37" i="1"/>
  <c r="T37" i="1"/>
  <c r="S37" i="1"/>
  <c r="Q37" i="1"/>
  <c r="W36" i="1"/>
  <c r="K36" i="1"/>
  <c r="N34" i="1" s="1"/>
  <c r="H36" i="1"/>
  <c r="Y35" i="1"/>
  <c r="W35" i="1"/>
  <c r="V35" i="1"/>
  <c r="T35" i="1"/>
  <c r="S35" i="1"/>
  <c r="Q35" i="1"/>
  <c r="P35" i="1"/>
  <c r="N35" i="1"/>
  <c r="W34" i="1"/>
  <c r="T34" i="1"/>
  <c r="Q34" i="1"/>
  <c r="Y33" i="1"/>
  <c r="W33" i="1"/>
  <c r="V33" i="1"/>
  <c r="T33" i="1"/>
  <c r="S33" i="1"/>
  <c r="Q33" i="1"/>
  <c r="P33" i="1"/>
  <c r="N33" i="1"/>
  <c r="M33" i="1"/>
  <c r="K33" i="1"/>
  <c r="W32" i="1"/>
  <c r="T32" i="1"/>
  <c r="Q32" i="1"/>
  <c r="N32" i="1"/>
  <c r="K32" i="1"/>
  <c r="T27" i="1"/>
  <c r="W25" i="1" s="1"/>
  <c r="Q27" i="1"/>
  <c r="N27" i="1"/>
  <c r="W21" i="1" s="1"/>
  <c r="K27" i="1"/>
  <c r="W19" i="1" s="1"/>
  <c r="H27" i="1"/>
  <c r="Y26" i="1"/>
  <c r="W26" i="1"/>
  <c r="T23" i="1"/>
  <c r="N25" i="1"/>
  <c r="T21" i="1" s="1"/>
  <c r="K25" i="1"/>
  <c r="T19" i="1" s="1"/>
  <c r="H25" i="1"/>
  <c r="Y24" i="1"/>
  <c r="W24" i="1"/>
  <c r="V24" i="1"/>
  <c r="T24" i="1"/>
  <c r="W23" i="1"/>
  <c r="N23" i="1"/>
  <c r="Q21" i="1" s="1"/>
  <c r="K23" i="1"/>
  <c r="H23" i="1"/>
  <c r="Y22" i="1"/>
  <c r="W22" i="1"/>
  <c r="V22" i="1"/>
  <c r="T22" i="1"/>
  <c r="S22" i="1"/>
  <c r="Q22" i="1"/>
  <c r="K21" i="1"/>
  <c r="H21" i="1"/>
  <c r="N17" i="1" s="1"/>
  <c r="Y20" i="1"/>
  <c r="W20" i="1"/>
  <c r="V20" i="1"/>
  <c r="T20" i="1"/>
  <c r="S20" i="1"/>
  <c r="Q20" i="1"/>
  <c r="P20" i="1"/>
  <c r="N20" i="1"/>
  <c r="N19" i="1"/>
  <c r="H19" i="1"/>
  <c r="K17" i="1" s="1"/>
  <c r="Y18" i="1"/>
  <c r="W18" i="1"/>
  <c r="V18" i="1"/>
  <c r="T18" i="1"/>
  <c r="S18" i="1"/>
  <c r="Q18" i="1"/>
  <c r="P18" i="1"/>
  <c r="N18" i="1"/>
  <c r="M18" i="1"/>
  <c r="K18" i="1"/>
  <c r="T17" i="1"/>
  <c r="Q17" i="1"/>
  <c r="AE27" i="1" l="1"/>
  <c r="AE23" i="1"/>
  <c r="Z23" i="1"/>
  <c r="AB23" i="1"/>
  <c r="Z25" i="1"/>
  <c r="AB25" i="1"/>
  <c r="AA27" i="1"/>
  <c r="AD23" i="1"/>
  <c r="AF23" i="1" s="1"/>
  <c r="AD25" i="1"/>
  <c r="AD27" i="1"/>
  <c r="AF27" i="1" s="1"/>
  <c r="AD34" i="1"/>
  <c r="AA23" i="1"/>
  <c r="AA25" i="1"/>
  <c r="Z27" i="1"/>
  <c r="AB27" i="1"/>
  <c r="AE25" i="1"/>
  <c r="AD32" i="1"/>
  <c r="AB21" i="1"/>
  <c r="Z21" i="1"/>
  <c r="AA21" i="1"/>
  <c r="AD21" i="1"/>
  <c r="AE21" i="1"/>
  <c r="AA32" i="1"/>
  <c r="AE32" i="1"/>
  <c r="Z34" i="1"/>
  <c r="AB34" i="1"/>
  <c r="AA36" i="1"/>
  <c r="AE36" i="1"/>
  <c r="Z38" i="1"/>
  <c r="AB38" i="1"/>
  <c r="AD38" i="1"/>
  <c r="AA40" i="1"/>
  <c r="AE40" i="1"/>
  <c r="Z42" i="1"/>
  <c r="AB42" i="1"/>
  <c r="AD42" i="1"/>
  <c r="Z32" i="1"/>
  <c r="AB32" i="1"/>
  <c r="AA34" i="1"/>
  <c r="AE34" i="1"/>
  <c r="Z36" i="1"/>
  <c r="AB36" i="1"/>
  <c r="AD36" i="1"/>
  <c r="AA38" i="1"/>
  <c r="AE38" i="1"/>
  <c r="Z40" i="1"/>
  <c r="AB40" i="1"/>
  <c r="AD40" i="1"/>
  <c r="AA42" i="1"/>
  <c r="AC42" i="1"/>
  <c r="AE42" i="1"/>
  <c r="W17" i="1"/>
  <c r="Z17" i="1" s="1"/>
  <c r="Q19" i="1"/>
  <c r="AD19" i="1" s="1"/>
  <c r="AF40" i="1" l="1"/>
  <c r="AC40" i="1"/>
  <c r="AF34" i="1"/>
  <c r="AF32" i="1"/>
  <c r="AC23" i="1"/>
  <c r="AF36" i="1"/>
  <c r="AF25" i="1"/>
  <c r="AC25" i="1"/>
  <c r="AF42" i="1"/>
  <c r="AE19" i="1"/>
  <c r="AF19" i="1" s="1"/>
  <c r="AA17" i="1"/>
  <c r="Z19" i="1"/>
  <c r="AB17" i="1"/>
  <c r="AC17" i="1" s="1"/>
  <c r="AA19" i="1"/>
  <c r="AF21" i="1"/>
  <c r="AE17" i="1"/>
  <c r="AC27" i="1"/>
  <c r="AD17" i="1"/>
  <c r="AF17" i="1" s="1"/>
  <c r="AB19" i="1"/>
  <c r="AC38" i="1"/>
  <c r="AF38" i="1"/>
  <c r="AC36" i="1"/>
  <c r="AC34" i="1"/>
  <c r="AC32" i="1"/>
  <c r="AC21" i="1"/>
  <c r="AC19" i="1"/>
  <c r="W31" i="1" l="1"/>
  <c r="T31" i="1"/>
  <c r="Q31" i="1"/>
  <c r="N31" i="1"/>
  <c r="K31" i="1"/>
  <c r="H31" i="1"/>
  <c r="H16" i="1"/>
  <c r="K16" i="1"/>
  <c r="N16" i="1"/>
  <c r="Q16" i="1"/>
  <c r="T16" i="1"/>
  <c r="W16" i="1"/>
  <c r="AI32" i="1" l="1"/>
  <c r="AI42" i="1"/>
  <c r="AI36" i="1"/>
  <c r="AI40" i="1"/>
  <c r="AI34" i="1"/>
  <c r="AI38" i="1"/>
  <c r="AI25" i="1"/>
  <c r="AI19" i="1"/>
  <c r="AI21" i="1"/>
  <c r="AI27" i="1"/>
  <c r="AI23" i="1"/>
  <c r="AI17" i="1" l="1"/>
  <c r="AG17" i="1" s="1"/>
  <c r="AG42" i="1" l="1"/>
  <c r="AG21" i="1"/>
  <c r="AG19" i="1"/>
  <c r="AG25" i="1"/>
  <c r="AG23" i="1"/>
  <c r="AG27" i="1"/>
</calcChain>
</file>

<file path=xl/sharedStrings.xml><?xml version="1.0" encoding="utf-8"?>
<sst xmlns="http://schemas.openxmlformats.org/spreadsheetml/2006/main" count="537" uniqueCount="191">
  <si>
    <t>Aブロック</t>
    <phoneticPr fontId="1"/>
  </si>
  <si>
    <t>Bブロック</t>
    <phoneticPr fontId="1"/>
  </si>
  <si>
    <t>ブロック表</t>
    <rPh sb="4" eb="5">
      <t>ヒョウ</t>
    </rPh>
    <phoneticPr fontId="1"/>
  </si>
  <si>
    <t>時間</t>
    <rPh sb="0" eb="2">
      <t>ジカン</t>
    </rPh>
    <phoneticPr fontId="1"/>
  </si>
  <si>
    <t>ブロック</t>
    <phoneticPr fontId="1"/>
  </si>
  <si>
    <t>A側</t>
    <rPh sb="1" eb="2">
      <t>ガワ</t>
    </rPh>
    <phoneticPr fontId="1"/>
  </si>
  <si>
    <t>対戦</t>
    <rPh sb="0" eb="2">
      <t>タイセン</t>
    </rPh>
    <phoneticPr fontId="1"/>
  </si>
  <si>
    <t>B側</t>
    <rPh sb="1" eb="2">
      <t>ガワ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</si>
  <si>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</si>
  <si>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</si>
  <si>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</si>
  <si>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</si>
  <si>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</si>
  <si>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</si>
  <si>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</si>
  <si>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</si>
  <si>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上位トーナメント</t>
    <rPh sb="0" eb="2">
      <t>ジョウイ</t>
    </rPh>
    <phoneticPr fontId="1"/>
  </si>
  <si>
    <t>優勝</t>
    <rPh sb="0" eb="2">
      <t>ユウショウ</t>
    </rPh>
    <phoneticPr fontId="1"/>
  </si>
  <si>
    <t>下位トーナメント</t>
    <rPh sb="0" eb="2">
      <t>カイ</t>
    </rPh>
    <phoneticPr fontId="1"/>
  </si>
  <si>
    <t>敢闘賞</t>
    <rPh sb="0" eb="3">
      <t>カントウショウ</t>
    </rPh>
    <phoneticPr fontId="1"/>
  </si>
  <si>
    <t>参加チーム  (五十音順)</t>
    <rPh sb="0" eb="2">
      <t>サンカ</t>
    </rPh>
    <rPh sb="8" eb="11">
      <t>ゴジュウオン</t>
    </rPh>
    <rPh sb="11" eb="12">
      <t>ジュン</t>
    </rPh>
    <phoneticPr fontId="1"/>
  </si>
  <si>
    <t>NO</t>
  </si>
  <si>
    <t>チーム名</t>
  </si>
  <si>
    <t>勝</t>
  </si>
  <si>
    <t>負</t>
  </si>
  <si>
    <t>分</t>
  </si>
  <si>
    <t>勝点</t>
  </si>
  <si>
    <t>得点</t>
  </si>
  <si>
    <t>失点</t>
  </si>
  <si>
    <t>得失差</t>
  </si>
  <si>
    <t>順位</t>
  </si>
  <si>
    <t>☆☆</t>
  </si>
  <si>
    <t>－</t>
  </si>
  <si>
    <t>A</t>
    <phoneticPr fontId="1"/>
  </si>
  <si>
    <t>B</t>
    <phoneticPr fontId="1"/>
  </si>
  <si>
    <t>ﾌﾚﾝﾄﾞﾘｰ</t>
    <phoneticPr fontId="1"/>
  </si>
  <si>
    <t>宮前区運営</t>
    <rPh sb="0" eb="3">
      <t>ミヤマエク</t>
    </rPh>
    <rPh sb="3" eb="5">
      <t>ウンエイ</t>
    </rPh>
    <phoneticPr fontId="1"/>
  </si>
  <si>
    <t>予選リーグ</t>
    <rPh sb="0" eb="2">
      <t>ヨセン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</si>
  <si>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</si>
  <si>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</si>
  <si>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第４位</t>
    <rPh sb="0" eb="1">
      <t>ダイ</t>
    </rPh>
    <rPh sb="2" eb="3">
      <t>イ</t>
    </rPh>
    <phoneticPr fontId="1"/>
  </si>
  <si>
    <t>努力賞</t>
    <rPh sb="0" eb="3">
      <t>ドリョクショウ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</si>
  <si>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</si>
  <si>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</si>
  <si>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準々決勝</t>
    <rPh sb="0" eb="4">
      <t>ジュンジュンケッショウ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</si>
  <si>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</si>
  <si>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</si>
  <si>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チーム</t>
    <phoneticPr fontId="1"/>
  </si>
  <si>
    <t>3決</t>
    <rPh sb="1" eb="2">
      <t>ケツ</t>
    </rPh>
    <phoneticPr fontId="1"/>
  </si>
  <si>
    <t>下位トーナメント表彰式（敢闘賞、努力賞）</t>
    <rPh sb="0" eb="2">
      <t>カイ</t>
    </rPh>
    <rPh sb="8" eb="10">
      <t>ヒョウショウ</t>
    </rPh>
    <rPh sb="10" eb="11">
      <t>シキ</t>
    </rPh>
    <rPh sb="12" eb="15">
      <t>カントウショウ</t>
    </rPh>
    <rPh sb="16" eb="19">
      <t>ドリョクショウ</t>
    </rPh>
    <phoneticPr fontId="1"/>
  </si>
  <si>
    <t>犬蔵SC</t>
    <rPh sb="0" eb="2">
      <t>イヌクラ</t>
    </rPh>
    <phoneticPr fontId="1"/>
  </si>
  <si>
    <t>さぎぬまイエロー</t>
    <phoneticPr fontId="1"/>
  </si>
  <si>
    <t>さぎぬまグリーン</t>
    <phoneticPr fontId="1"/>
  </si>
  <si>
    <t>Ａブロック１位</t>
    <rPh sb="6" eb="7">
      <t>イ</t>
    </rPh>
    <phoneticPr fontId="1"/>
  </si>
  <si>
    <t>Ｂブロック２位</t>
    <rPh sb="6" eb="7">
      <t>イ</t>
    </rPh>
    <phoneticPr fontId="1"/>
  </si>
  <si>
    <t>Ａブロック３位</t>
    <rPh sb="6" eb="7">
      <t>イ</t>
    </rPh>
    <phoneticPr fontId="1"/>
  </si>
  <si>
    <t>Ｂブロック１位</t>
    <rPh sb="6" eb="7">
      <t>イ</t>
    </rPh>
    <phoneticPr fontId="1"/>
  </si>
  <si>
    <t>Ａブロック２位</t>
    <rPh sb="6" eb="7">
      <t>イ</t>
    </rPh>
    <phoneticPr fontId="1"/>
  </si>
  <si>
    <t>Ｂブロック３位</t>
    <rPh sb="6" eb="7">
      <t>イ</t>
    </rPh>
    <phoneticPr fontId="1"/>
  </si>
  <si>
    <t>Ａブロック４位</t>
    <rPh sb="6" eb="7">
      <t>イ</t>
    </rPh>
    <phoneticPr fontId="1"/>
  </si>
  <si>
    <t>Ｂブロック４位</t>
    <rPh sb="6" eb="7">
      <t>イ</t>
    </rPh>
    <phoneticPr fontId="1"/>
  </si>
  <si>
    <t>Ａブロック５位</t>
    <rPh sb="6" eb="7">
      <t>イ</t>
    </rPh>
    <phoneticPr fontId="1"/>
  </si>
  <si>
    <t>Ｂブロック５位</t>
    <rPh sb="6" eb="7">
      <t>イ</t>
    </rPh>
    <phoneticPr fontId="1"/>
  </si>
  <si>
    <t>Ａブロック６位</t>
    <rPh sb="6" eb="7">
      <t>イ</t>
    </rPh>
    <phoneticPr fontId="1"/>
  </si>
  <si>
    <t>⑧</t>
    <phoneticPr fontId="1"/>
  </si>
  <si>
    <t>⑨</t>
    <phoneticPr fontId="1"/>
  </si>
  <si>
    <t>⑩</t>
    <phoneticPr fontId="1"/>
  </si>
  <si>
    <t>A</t>
    <phoneticPr fontId="1"/>
  </si>
  <si>
    <t>副審×２</t>
    <rPh sb="0" eb="2">
      <t>フクシン</t>
    </rPh>
    <phoneticPr fontId="1"/>
  </si>
  <si>
    <t>さぎぬまイエロー</t>
    <phoneticPr fontId="1"/>
  </si>
  <si>
    <t>⑥</t>
    <phoneticPr fontId="1"/>
  </si>
  <si>
    <t>３決</t>
    <rPh sb="1" eb="2">
      <t>ケツ</t>
    </rPh>
    <phoneticPr fontId="1"/>
  </si>
  <si>
    <t>②のＡ側</t>
    <rPh sb="3" eb="4">
      <t>ガワ</t>
    </rPh>
    <phoneticPr fontId="1"/>
  </si>
  <si>
    <t>②のＢ側</t>
    <rPh sb="3" eb="4">
      <t>ガワ</t>
    </rPh>
    <phoneticPr fontId="1"/>
  </si>
  <si>
    <t>①のＡ側</t>
    <rPh sb="3" eb="4">
      <t>ガワ</t>
    </rPh>
    <phoneticPr fontId="1"/>
  </si>
  <si>
    <t>①のＢ側</t>
    <rPh sb="3" eb="4">
      <t>ガワ</t>
    </rPh>
    <phoneticPr fontId="1"/>
  </si>
  <si>
    <t>③のＡ側</t>
    <rPh sb="3" eb="4">
      <t>ガワ</t>
    </rPh>
    <phoneticPr fontId="1"/>
  </si>
  <si>
    <t>さぎぬまグリーン</t>
    <phoneticPr fontId="1"/>
  </si>
  <si>
    <t>菅生サンキッズ</t>
    <rPh sb="0" eb="2">
      <t>スガオ</t>
    </rPh>
    <phoneticPr fontId="1"/>
  </si>
  <si>
    <t>Jr.チャンプSC</t>
    <phoneticPr fontId="1"/>
  </si>
  <si>
    <t>野川キッカーズFC</t>
    <rPh sb="0" eb="2">
      <t>ノガワ</t>
    </rPh>
    <phoneticPr fontId="1"/>
  </si>
  <si>
    <t>富士見台FC</t>
    <rPh sb="0" eb="4">
      <t>フジミダイ</t>
    </rPh>
    <phoneticPr fontId="1"/>
  </si>
  <si>
    <t>ベルデSC</t>
    <phoneticPr fontId="1"/>
  </si>
  <si>
    <t>向丘SC</t>
    <rPh sb="0" eb="2">
      <t>ムカイガオカ</t>
    </rPh>
    <phoneticPr fontId="1"/>
  </si>
  <si>
    <t>向丘SC</t>
    <rPh sb="0" eb="1">
      <t>ム</t>
    </rPh>
    <rPh sb="1" eb="2">
      <t>オカ</t>
    </rPh>
    <phoneticPr fontId="1"/>
  </si>
  <si>
    <t>Jr.チャンプSC</t>
    <phoneticPr fontId="1"/>
  </si>
  <si>
    <t>主審・４審</t>
    <rPh sb="0" eb="2">
      <t>シュシン</t>
    </rPh>
    <rPh sb="4" eb="5">
      <t>シン</t>
    </rPh>
    <phoneticPr fontId="1"/>
  </si>
  <si>
    <t>B</t>
    <phoneticPr fontId="1"/>
  </si>
  <si>
    <t>B</t>
    <phoneticPr fontId="1"/>
  </si>
  <si>
    <t>B</t>
    <phoneticPr fontId="1"/>
  </si>
  <si>
    <t>A</t>
    <phoneticPr fontId="1"/>
  </si>
  <si>
    <t>⑤のＡ側</t>
    <rPh sb="3" eb="4">
      <t>ガワ</t>
    </rPh>
    <phoneticPr fontId="1"/>
  </si>
  <si>
    <t>＊＊＊</t>
    <phoneticPr fontId="1"/>
  </si>
  <si>
    <t>土橋グリーン</t>
    <rPh sb="0" eb="2">
      <t>ツチハシ</t>
    </rPh>
    <phoneticPr fontId="1"/>
  </si>
  <si>
    <t>土橋グリーン</t>
    <rPh sb="0" eb="2">
      <t>ツチハシ</t>
    </rPh>
    <phoneticPr fontId="1"/>
  </si>
  <si>
    <t>土橋レッド</t>
    <rPh sb="0" eb="2">
      <t>ツチハシ</t>
    </rPh>
    <phoneticPr fontId="1"/>
  </si>
  <si>
    <t>土橋レッド</t>
    <rPh sb="0" eb="2">
      <t>ツチハシ</t>
    </rPh>
    <phoneticPr fontId="1"/>
  </si>
  <si>
    <t>富士見台FC</t>
    <rPh sb="0" eb="4">
      <t>フジミダイ</t>
    </rPh>
    <phoneticPr fontId="1"/>
  </si>
  <si>
    <t>ベルデSC</t>
    <phoneticPr fontId="1"/>
  </si>
  <si>
    <t>犬蔵SC</t>
    <rPh sb="0" eb="2">
      <t>イヌクラ</t>
    </rPh>
    <phoneticPr fontId="1"/>
  </si>
  <si>
    <t>さぎぬまグリーン</t>
    <phoneticPr fontId="1"/>
  </si>
  <si>
    <t>さぎぬまイエロー</t>
    <phoneticPr fontId="1"/>
  </si>
  <si>
    <t>向丘SC</t>
    <rPh sb="0" eb="2">
      <t>ムカイガオカ</t>
    </rPh>
    <phoneticPr fontId="1"/>
  </si>
  <si>
    <t>Jr.チャンプSC</t>
    <phoneticPr fontId="1"/>
  </si>
  <si>
    <t>菅生サンキッズ</t>
    <rPh sb="0" eb="2">
      <t>スガオ</t>
    </rPh>
    <phoneticPr fontId="1"/>
  </si>
  <si>
    <t>野川キッカーズFC</t>
    <rPh sb="0" eb="2">
      <t>ノガワ</t>
    </rPh>
    <phoneticPr fontId="1"/>
  </si>
  <si>
    <t>菅生サンキッズ（菅生SCと宮崎サンキッズの合同チーム）</t>
    <rPh sb="0" eb="2">
      <t>スガオ</t>
    </rPh>
    <rPh sb="8" eb="10">
      <t>スガオ</t>
    </rPh>
    <rPh sb="13" eb="15">
      <t>ミヤザキ</t>
    </rPh>
    <rPh sb="21" eb="23">
      <t>ゴウドウ</t>
    </rPh>
    <phoneticPr fontId="1"/>
  </si>
  <si>
    <t>4月29日（土）</t>
    <rPh sb="1" eb="2">
      <t>ガツ</t>
    </rPh>
    <rPh sb="4" eb="5">
      <t>ニチ</t>
    </rPh>
    <rPh sb="6" eb="7">
      <t>ド</t>
    </rPh>
    <phoneticPr fontId="1"/>
  </si>
  <si>
    <t>会場：稗原小学校</t>
    <rPh sb="0" eb="2">
      <t>カイジョウ</t>
    </rPh>
    <rPh sb="3" eb="4">
      <t>ヒエ</t>
    </rPh>
    <rPh sb="4" eb="5">
      <t>ハラ</t>
    </rPh>
    <rPh sb="5" eb="8">
      <t>ショウガッコウ</t>
    </rPh>
    <phoneticPr fontId="1"/>
  </si>
  <si>
    <t>5月 4日（木）</t>
    <rPh sb="1" eb="2">
      <t>ガツ</t>
    </rPh>
    <rPh sb="4" eb="5">
      <t>ニチ</t>
    </rPh>
    <rPh sb="6" eb="7">
      <t>モク</t>
    </rPh>
    <phoneticPr fontId="1"/>
  </si>
  <si>
    <t>会場：等々力補助競技場</t>
    <rPh sb="0" eb="2">
      <t>カイジョウ</t>
    </rPh>
    <rPh sb="3" eb="6">
      <t>トドロキ</t>
    </rPh>
    <rPh sb="6" eb="8">
      <t>ホジョ</t>
    </rPh>
    <rPh sb="8" eb="11">
      <t>キョウギジョウ</t>
    </rPh>
    <phoneticPr fontId="1"/>
  </si>
  <si>
    <t>5月 5日（金）</t>
    <rPh sb="1" eb="2">
      <t>ガツ</t>
    </rPh>
    <rPh sb="4" eb="5">
      <t>ニチ</t>
    </rPh>
    <rPh sb="6" eb="7">
      <t>キン</t>
    </rPh>
    <phoneticPr fontId="1"/>
  </si>
  <si>
    <t>会場：等々力多目的広場</t>
    <rPh sb="0" eb="2">
      <t>カイジョウ</t>
    </rPh>
    <rPh sb="3" eb="6">
      <t>トドロキ</t>
    </rPh>
    <rPh sb="6" eb="11">
      <t>タモクテキヒロバ</t>
    </rPh>
    <phoneticPr fontId="1"/>
  </si>
  <si>
    <t>さぎぬまグリーン</t>
    <phoneticPr fontId="1"/>
  </si>
  <si>
    <t>Jr.チャンプSC</t>
    <phoneticPr fontId="1"/>
  </si>
  <si>
    <t>さぎぬまイエロー</t>
    <phoneticPr fontId="1"/>
  </si>
  <si>
    <t>さぎぬまイエロー</t>
    <phoneticPr fontId="1"/>
  </si>
  <si>
    <t>野川キッカーズFC</t>
    <phoneticPr fontId="1"/>
  </si>
  <si>
    <t>Jr.チャンプSC</t>
    <phoneticPr fontId="1"/>
  </si>
  <si>
    <t>菅生サンキッズ</t>
    <phoneticPr fontId="1"/>
  </si>
  <si>
    <t>野川キッカーズFC</t>
    <phoneticPr fontId="1"/>
  </si>
  <si>
    <t>向丘SC</t>
    <phoneticPr fontId="1"/>
  </si>
  <si>
    <t>会場担当：さぎぬまSC/野川キッカーズFC</t>
    <rPh sb="0" eb="2">
      <t>カイジョウ</t>
    </rPh>
    <rPh sb="2" eb="4">
      <t>タントウ</t>
    </rPh>
    <rPh sb="12" eb="14">
      <t>ノガワ</t>
    </rPh>
    <phoneticPr fontId="1"/>
  </si>
  <si>
    <t>会場担当：菅生SC＆宮崎サンキッズ</t>
    <rPh sb="0" eb="2">
      <t>カイジョウ</t>
    </rPh>
    <rPh sb="2" eb="4">
      <t>タントウ</t>
    </rPh>
    <rPh sb="5" eb="7">
      <t>スガオ</t>
    </rPh>
    <rPh sb="10" eb="12">
      <t>ミヤザキ</t>
    </rPh>
    <phoneticPr fontId="1"/>
  </si>
  <si>
    <t>ベルデSC</t>
    <phoneticPr fontId="1"/>
  </si>
  <si>
    <t>会場担当：さぎぬまSC</t>
    <rPh sb="0" eb="2">
      <t>カイジョウ</t>
    </rPh>
    <rPh sb="2" eb="4">
      <t>タントウ</t>
    </rPh>
    <phoneticPr fontId="1"/>
  </si>
  <si>
    <t>さぎぬまイエロー</t>
    <phoneticPr fontId="1"/>
  </si>
  <si>
    <t>菅生サンキッズ</t>
    <phoneticPr fontId="1"/>
  </si>
  <si>
    <t>向丘SC</t>
    <phoneticPr fontId="1"/>
  </si>
  <si>
    <t>決勝トーナメント</t>
    <rPh sb="0" eb="2">
      <t>ケッショウ</t>
    </rPh>
    <phoneticPr fontId="1"/>
  </si>
  <si>
    <t>・審判はスケジュール表の割り当てでお願いします。（審判服着用）</t>
    <phoneticPr fontId="1"/>
  </si>
  <si>
    <t>・予選同様メンバー表を提出してください。試合開始10分前にメンバーチェックを行います。</t>
    <phoneticPr fontId="1"/>
  </si>
  <si>
    <t>・表彰式には可能な限り参加全チーム参列ください。</t>
    <phoneticPr fontId="1"/>
  </si>
  <si>
    <t>ベルデSC</t>
    <phoneticPr fontId="1"/>
  </si>
  <si>
    <t>さぎぬまグリーン</t>
    <phoneticPr fontId="1"/>
  </si>
  <si>
    <t>富士見台FC</t>
    <rPh sb="0" eb="4">
      <t>フジミダイ</t>
    </rPh>
    <phoneticPr fontId="1"/>
  </si>
  <si>
    <t>土橋グリーン</t>
    <rPh sb="0" eb="2">
      <t>ツチハシ</t>
    </rPh>
    <phoneticPr fontId="1"/>
  </si>
  <si>
    <t>犬蔵SC</t>
    <rPh sb="0" eb="2">
      <t>イヌクラ</t>
    </rPh>
    <phoneticPr fontId="1"/>
  </si>
  <si>
    <t>ベルデSC</t>
    <phoneticPr fontId="1"/>
  </si>
  <si>
    <t>土橋レッド</t>
    <rPh sb="0" eb="2">
      <t>ツチハシ</t>
    </rPh>
    <phoneticPr fontId="1"/>
  </si>
  <si>
    <t xml:space="preserve">２０１７年度  川崎市春季低学年大会  宮前区地区予選　兼　宮前区長杯  </t>
    <rPh sb="4" eb="6">
      <t>ネンド</t>
    </rPh>
    <rPh sb="8" eb="10">
      <t>カワサキ</t>
    </rPh>
    <rPh sb="10" eb="11">
      <t>シ</t>
    </rPh>
    <rPh sb="11" eb="13">
      <t>シュンキ</t>
    </rPh>
    <rPh sb="13" eb="16">
      <t>テイガクネン</t>
    </rPh>
    <rPh sb="16" eb="18">
      <t>タイカイ</t>
    </rPh>
    <rPh sb="20" eb="23">
      <t>ミヤマエク</t>
    </rPh>
    <rPh sb="23" eb="25">
      <t>チク</t>
    </rPh>
    <rPh sb="25" eb="27">
      <t>ヨセン</t>
    </rPh>
    <rPh sb="28" eb="29">
      <t>ケン</t>
    </rPh>
    <rPh sb="30" eb="33">
      <t>ミヤマエク</t>
    </rPh>
    <rPh sb="33" eb="34">
      <t>チョウ</t>
    </rPh>
    <rPh sb="34" eb="35">
      <t>ハイ</t>
    </rPh>
    <phoneticPr fontId="1"/>
  </si>
  <si>
    <t>5月 6日（土）</t>
    <rPh sb="1" eb="2">
      <t>ガツ</t>
    </rPh>
    <rPh sb="4" eb="5">
      <t>ニチ</t>
    </rPh>
    <rPh sb="6" eb="7">
      <t>ド</t>
    </rPh>
    <phoneticPr fontId="1"/>
  </si>
  <si>
    <t>会場：北見方少年サッカー場（A）</t>
    <rPh sb="0" eb="2">
      <t>カイジョウ</t>
    </rPh>
    <rPh sb="3" eb="8">
      <t>キタミカタショウネン</t>
    </rPh>
    <rPh sb="12" eb="13">
      <t>ジョウ</t>
    </rPh>
    <phoneticPr fontId="1"/>
  </si>
  <si>
    <t>会場担当：宮前地区運営</t>
    <rPh sb="0" eb="2">
      <t>カイジョウ</t>
    </rPh>
    <rPh sb="2" eb="4">
      <t>タントウ</t>
    </rPh>
    <rPh sb="5" eb="7">
      <t>ミヤマエ</t>
    </rPh>
    <rPh sb="7" eb="9">
      <t>チク</t>
    </rPh>
    <rPh sb="9" eb="11">
      <t>ウンエイ</t>
    </rPh>
    <phoneticPr fontId="1"/>
  </si>
  <si>
    <t>上位４チームが 【川崎市春季低学年大会 決勝トーナメント】 に進出することが出来ます！</t>
    <rPh sb="0" eb="2">
      <t>ジョウイ</t>
    </rPh>
    <rPh sb="9" eb="12">
      <t>カワサキシ</t>
    </rPh>
    <rPh sb="12" eb="14">
      <t>シュンキ</t>
    </rPh>
    <rPh sb="14" eb="17">
      <t>テイガクネン</t>
    </rPh>
    <rPh sb="17" eb="19">
      <t>タイカイ</t>
    </rPh>
    <rPh sb="20" eb="22">
      <t>ケッショウ</t>
    </rPh>
    <rPh sb="31" eb="33">
      <t>シンシュツ</t>
    </rPh>
    <rPh sb="38" eb="40">
      <t>デキ</t>
    </rPh>
    <phoneticPr fontId="1"/>
  </si>
  <si>
    <t>－－－</t>
    <phoneticPr fontId="1"/>
  </si>
  <si>
    <t>④</t>
    <phoneticPr fontId="1"/>
  </si>
  <si>
    <t>➄</t>
    <phoneticPr fontId="1"/>
  </si>
  <si>
    <t>④のＡ側</t>
    <rPh sb="3" eb="4">
      <t>ガワ</t>
    </rPh>
    <phoneticPr fontId="1"/>
  </si>
  <si>
    <t>⑤のＢ側</t>
    <rPh sb="3" eb="4">
      <t>ガワ</t>
    </rPh>
    <phoneticPr fontId="1"/>
  </si>
  <si>
    <t>④のＢ側</t>
    <rPh sb="3" eb="4">
      <t>ガワ</t>
    </rPh>
    <phoneticPr fontId="1"/>
  </si>
  <si>
    <t>(当該チーム)</t>
    <rPh sb="1" eb="3">
      <t>トウガイ</t>
    </rPh>
    <phoneticPr fontId="1"/>
  </si>
  <si>
    <t>主審</t>
    <rPh sb="0" eb="2">
      <t>シュシン</t>
    </rPh>
    <phoneticPr fontId="1"/>
  </si>
  <si>
    <t>予備審</t>
    <rPh sb="0" eb="2">
      <t>ヨビ</t>
    </rPh>
    <rPh sb="2" eb="3">
      <t>シン</t>
    </rPh>
    <phoneticPr fontId="1"/>
  </si>
  <si>
    <t>表彰式（優勝～第４位、優秀選手賞）</t>
    <rPh sb="0" eb="2">
      <t>ヒョウショウ</t>
    </rPh>
    <rPh sb="2" eb="3">
      <t>シキ</t>
    </rPh>
    <rPh sb="4" eb="6">
      <t>ユウショウ</t>
    </rPh>
    <rPh sb="7" eb="8">
      <t>ダイ</t>
    </rPh>
    <rPh sb="9" eb="10">
      <t>イ</t>
    </rPh>
    <rPh sb="11" eb="13">
      <t>ユウシュウ</t>
    </rPh>
    <rPh sb="13" eb="15">
      <t>センシュ</t>
    </rPh>
    <rPh sb="15" eb="16">
      <t>ショウ</t>
    </rPh>
    <phoneticPr fontId="1"/>
  </si>
  <si>
    <t>さぎぬまグリーン</t>
    <phoneticPr fontId="1"/>
  </si>
  <si>
    <t>土橋レッド</t>
    <rPh sb="0" eb="2">
      <t>ツチハシ</t>
    </rPh>
    <phoneticPr fontId="1"/>
  </si>
  <si>
    <t>土橋グリーン</t>
    <rPh sb="0" eb="2">
      <t>ツチハシ</t>
    </rPh>
    <phoneticPr fontId="1"/>
  </si>
  <si>
    <t>・会場設営は第一試合の１時間前より開始しますので、参加チーム各1名ご参加ください。</t>
    <rPh sb="6" eb="8">
      <t>ダイイチ</t>
    </rPh>
    <rPh sb="8" eb="10">
      <t>シアイ</t>
    </rPh>
    <rPh sb="12" eb="14">
      <t>ジカン</t>
    </rPh>
    <rPh sb="14" eb="15">
      <t>マエ</t>
    </rPh>
    <phoneticPr fontId="1"/>
  </si>
  <si>
    <t>・同点の場合は、すべてPK戦（3人制）により勝敗を決定します。（延長戦は行いません）</t>
    <rPh sb="13" eb="14">
      <t>セン</t>
    </rPh>
    <rPh sb="16" eb="17">
      <t>ニン</t>
    </rPh>
    <rPh sb="17" eb="18">
      <t>セイ</t>
    </rPh>
    <rPh sb="22" eb="24">
      <t>ショウハイ</t>
    </rPh>
    <rPh sb="25" eb="27">
      <t>ケッテイ</t>
    </rPh>
    <rPh sb="32" eb="35">
      <t>エンチョウセン</t>
    </rPh>
    <rPh sb="36" eb="37">
      <t>オコナ</t>
    </rPh>
    <phoneticPr fontId="1"/>
  </si>
  <si>
    <t>－</t>
    <phoneticPr fontId="1"/>
  </si>
  <si>
    <t>野川キッカーズFC</t>
    <rPh sb="0" eb="2">
      <t>ノガワ</t>
    </rPh>
    <phoneticPr fontId="1"/>
  </si>
  <si>
    <t>向丘SC</t>
    <rPh sb="0" eb="2">
      <t>ムカイガオカ</t>
    </rPh>
    <phoneticPr fontId="1"/>
  </si>
  <si>
    <t>Jr.チャンプSC</t>
    <phoneticPr fontId="1"/>
  </si>
  <si>
    <t>Jr.チャンプSC</t>
    <phoneticPr fontId="1"/>
  </si>
  <si>
    <t>菅生サンキッズ</t>
    <rPh sb="0" eb="2">
      <t>スガオ</t>
    </rPh>
    <phoneticPr fontId="1"/>
  </si>
  <si>
    <t>さぎぬまイエロー</t>
    <phoneticPr fontId="1"/>
  </si>
  <si>
    <t>さぎぬまグリーン</t>
    <phoneticPr fontId="1"/>
  </si>
  <si>
    <t>土橋レッド</t>
    <rPh sb="0" eb="2">
      <t>ツチハシ</t>
    </rPh>
    <phoneticPr fontId="1"/>
  </si>
  <si>
    <t>富士見台FC</t>
    <rPh sb="0" eb="4">
      <t>フジミダイ</t>
    </rPh>
    <phoneticPr fontId="1"/>
  </si>
  <si>
    <t>土橋グリーン</t>
    <rPh sb="0" eb="2">
      <t>ツチハシ</t>
    </rPh>
    <phoneticPr fontId="1"/>
  </si>
  <si>
    <t>ベルデSC</t>
    <phoneticPr fontId="1"/>
  </si>
  <si>
    <t>犬蔵SC</t>
    <rPh sb="0" eb="2">
      <t>イヌクラ</t>
    </rPh>
    <phoneticPr fontId="1"/>
  </si>
  <si>
    <t>Jr.チャンプSC</t>
    <phoneticPr fontId="1"/>
  </si>
  <si>
    <t>さぎぬまイエロー</t>
    <phoneticPr fontId="1"/>
  </si>
  <si>
    <t>１PK2</t>
    <phoneticPr fontId="1"/>
  </si>
  <si>
    <t>さぎぬまグリーン</t>
    <phoneticPr fontId="1"/>
  </si>
  <si>
    <t>ベルデSC</t>
    <phoneticPr fontId="1"/>
  </si>
  <si>
    <t>３PK2</t>
    <phoneticPr fontId="1"/>
  </si>
  <si>
    <t>６PK5</t>
    <phoneticPr fontId="1"/>
  </si>
  <si>
    <t>モチヅキダイスケ</t>
    <phoneticPr fontId="1"/>
  </si>
  <si>
    <t>シシドヨウスケ</t>
    <phoneticPr fontId="1"/>
  </si>
  <si>
    <t>ヤマグチコウセイ</t>
    <phoneticPr fontId="1"/>
  </si>
  <si>
    <t>オカモトユウマ</t>
    <phoneticPr fontId="1"/>
  </si>
  <si>
    <t>イトイテルキ</t>
    <phoneticPr fontId="1"/>
  </si>
  <si>
    <t>ヨコヤマセナ</t>
    <phoneticPr fontId="1"/>
  </si>
  <si>
    <t>ヤマノタツヤ</t>
    <phoneticPr fontId="1"/>
  </si>
  <si>
    <t>ムカワカイ</t>
    <phoneticPr fontId="1"/>
  </si>
  <si>
    <t>カワニシユウタ</t>
    <phoneticPr fontId="1"/>
  </si>
  <si>
    <t>コグチケイスケ</t>
    <phoneticPr fontId="1"/>
  </si>
  <si>
    <t>マツシタヒロム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</si>
</sst>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2"/>
      <color rgb="FF00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Alignment="1">
      <alignment vertical="center" wrapText="1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5" fillId="0" borderId="0" xfId="0" applyFont="1">
      <alignment vertical="center"/>
    </xf>
    <xf numFmtId="56" fontId="10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20" fontId="15" fillId="0" borderId="9" xfId="0" applyNumberFormat="1" applyFont="1" applyFill="1" applyBorder="1" applyAlignment="1">
      <alignment horizontal="center" vertical="center" shrinkToFit="1"/>
    </xf>
    <xf numFmtId="20" fontId="15" fillId="0" borderId="10" xfId="0" applyNumberFormat="1" applyFont="1" applyFill="1" applyBorder="1" applyAlignment="1">
      <alignment horizontal="center" vertical="center" shrinkToFit="1"/>
    </xf>
    <xf numFmtId="20" fontId="15" fillId="0" borderId="11" xfId="0" applyNumberFormat="1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0" xfId="0" quotePrefix="1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20" fontId="10" fillId="0" borderId="9" xfId="0" applyNumberFormat="1" applyFont="1" applyFill="1" applyBorder="1" applyAlignment="1">
      <alignment horizontal="center" vertical="center" shrinkToFit="1"/>
    </xf>
    <xf numFmtId="20" fontId="10" fillId="0" borderId="10" xfId="0" applyNumberFormat="1" applyFont="1" applyFill="1" applyBorder="1" applyAlignment="1">
      <alignment horizontal="center" vertical="center" shrinkToFit="1"/>
    </xf>
    <xf numFmtId="20" fontId="10" fillId="0" borderId="11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center" vertical="center"/>
    </xf>
    <xf numFmtId="20" fontId="10" fillId="0" borderId="11" xfId="0" applyNumberFormat="1" applyFont="1" applyFill="1" applyBorder="1" applyAlignment="1">
      <alignment horizontal="center" vertical="center"/>
    </xf>
    <xf numFmtId="20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133349</xdr:colOff>
      <xdr:row>1</xdr:row>
      <xdr:rowOff>581024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38174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66675</xdr:rowOff>
    </xdr:from>
    <xdr:to>
      <xdr:col>5</xdr:col>
      <xdr:colOff>161925</xdr:colOff>
      <xdr:row>2</xdr:row>
      <xdr:rowOff>74645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675"/>
          <a:ext cx="609600" cy="68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2</xdr:col>
      <xdr:colOff>85725</xdr:colOff>
      <xdr:row>2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"/>
          <a:ext cx="638174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9525</xdr:rowOff>
    </xdr:from>
    <xdr:to>
      <xdr:col>3</xdr:col>
      <xdr:colOff>66675</xdr:colOff>
      <xdr:row>2</xdr:row>
      <xdr:rowOff>74645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525"/>
          <a:ext cx="609600" cy="68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4</xdr:col>
      <xdr:colOff>66674</xdr:colOff>
      <xdr:row>2</xdr:row>
      <xdr:rowOff>95249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638174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</xdr:row>
      <xdr:rowOff>38100</xdr:rowOff>
    </xdr:from>
    <xdr:to>
      <xdr:col>7</xdr:col>
      <xdr:colOff>266700</xdr:colOff>
      <xdr:row>2</xdr:row>
      <xdr:rowOff>141320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3350"/>
          <a:ext cx="609600" cy="68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X43"/>
  <sheetViews>
    <sheetView topLeftCell="A7" workbookViewId="0">
      <selection activeCell="D16" sqref="D16"/>
    </sheetView>
  </sheetViews>
  <sheetFormatPr defaultColWidth="2.453125" defaultRowHeight="18" customHeight="1"/>
  <cols>
    <col min="1" max="1" width="4.6328125" style="1" customWidth="1"/>
    <col min="2" max="4" width="2.453125" style="1"/>
    <col min="5" max="25" width="3.7265625" style="1" customWidth="1"/>
    <col min="26" max="32" width="5" style="1" customWidth="1"/>
    <col min="33" max="34" width="3.90625" style="1" customWidth="1"/>
    <col min="35" max="42" width="2.453125" style="1"/>
    <col min="43" max="47" width="6.90625" style="3" customWidth="1"/>
    <col min="48" max="53" width="2.90625" style="1" hidden="1" customWidth="1"/>
    <col min="54" max="16384" width="2.453125" style="1"/>
  </cols>
  <sheetData>
    <row r="1" spans="2:102" s="23" customFormat="1" ht="7.5" customHeight="1">
      <c r="AQ1" s="24"/>
      <c r="AR1" s="24"/>
      <c r="AS1" s="24"/>
      <c r="AT1" s="24"/>
      <c r="AU1" s="24"/>
    </row>
    <row r="2" spans="2:102" s="23" customFormat="1" ht="45.75" customHeight="1">
      <c r="C2" s="25"/>
      <c r="AQ2" s="24"/>
      <c r="AR2" s="24"/>
      <c r="AS2" s="24"/>
      <c r="AT2" s="24"/>
      <c r="AU2" s="24"/>
    </row>
    <row r="3" spans="2:102" s="23" customFormat="1" ht="15.75" customHeight="1">
      <c r="C3" s="25"/>
      <c r="F3" s="26"/>
      <c r="AQ3" s="24"/>
      <c r="AR3" s="24"/>
      <c r="AS3" s="24"/>
      <c r="AT3" s="24"/>
      <c r="AU3" s="24"/>
    </row>
    <row r="4" spans="2:102" s="23" customFormat="1" ht="24.75" customHeight="1">
      <c r="C4" s="25"/>
      <c r="F4" s="26"/>
      <c r="G4" s="26" t="s">
        <v>140</v>
      </c>
      <c r="AQ4" s="24"/>
      <c r="AR4" s="24"/>
      <c r="AS4" s="24"/>
      <c r="AT4" s="24"/>
      <c r="AU4" s="24"/>
    </row>
    <row r="5" spans="2:102" s="23" customFormat="1" ht="15.75" customHeight="1">
      <c r="C5" s="25"/>
      <c r="F5" s="26"/>
      <c r="AQ5" s="24"/>
      <c r="AR5" s="24"/>
      <c r="AS5" s="24"/>
      <c r="AT5" s="24"/>
      <c r="AU5" s="24"/>
    </row>
    <row r="6" spans="2:102" s="23" customFormat="1" ht="18" customHeight="1">
      <c r="B6" s="23" t="s">
        <v>20</v>
      </c>
      <c r="AQ6" s="24"/>
      <c r="AR6" s="24"/>
      <c r="AS6" s="24"/>
      <c r="AT6" s="24"/>
      <c r="AU6" s="24"/>
    </row>
    <row r="7" spans="2:102" s="23" customFormat="1" ht="18" customHeight="1">
      <c r="C7" s="23" t="s">
        <v>50</v>
      </c>
      <c r="N7" s="23" t="s">
        <v>106</v>
      </c>
      <c r="AQ7" s="24"/>
      <c r="AR7" s="24"/>
      <c r="AS7" s="24"/>
      <c r="AT7" s="24"/>
      <c r="AU7" s="24"/>
    </row>
    <row r="8" spans="2:102" s="23" customFormat="1" ht="18" customHeight="1">
      <c r="C8" s="23" t="s">
        <v>94</v>
      </c>
      <c r="N8" s="23" t="s">
        <v>80</v>
      </c>
      <c r="AQ8" s="24"/>
      <c r="AR8" s="24"/>
      <c r="AS8" s="24"/>
      <c r="AT8" s="24"/>
      <c r="AU8" s="24"/>
    </row>
    <row r="9" spans="2:102" s="23" customFormat="1" ht="18" customHeight="1">
      <c r="C9" s="23" t="s">
        <v>95</v>
      </c>
      <c r="N9" s="23" t="s">
        <v>81</v>
      </c>
      <c r="AQ9" s="24"/>
      <c r="AR9" s="24"/>
      <c r="AS9" s="24"/>
      <c r="AT9" s="24"/>
      <c r="AU9" s="24"/>
    </row>
    <row r="10" spans="2:102" s="23" customFormat="1" ht="18" customHeight="1">
      <c r="C10" s="23" t="s">
        <v>51</v>
      </c>
      <c r="N10" s="23" t="s">
        <v>82</v>
      </c>
      <c r="AQ10" s="24"/>
      <c r="AR10" s="24"/>
      <c r="AS10" s="24"/>
      <c r="AT10" s="24"/>
      <c r="AU10" s="24"/>
    </row>
    <row r="11" spans="2:102" s="23" customFormat="1" ht="18" customHeight="1">
      <c r="C11" s="23" t="s">
        <v>52</v>
      </c>
      <c r="N11" s="23" t="s">
        <v>83</v>
      </c>
      <c r="AQ11" s="24"/>
      <c r="AR11" s="24"/>
      <c r="AS11" s="24"/>
      <c r="AT11" s="24"/>
      <c r="AU11" s="24"/>
    </row>
    <row r="12" spans="2:102" s="23" customFormat="1" ht="18" customHeight="1">
      <c r="C12" s="23" t="s">
        <v>79</v>
      </c>
      <c r="AQ12" s="24"/>
      <c r="AR12" s="24"/>
      <c r="AS12" s="24"/>
      <c r="AT12" s="24"/>
      <c r="AU12" s="24"/>
    </row>
    <row r="13" spans="2:102" s="23" customFormat="1" ht="13.5" customHeight="1">
      <c r="AQ13" s="24"/>
      <c r="AR13" s="24"/>
      <c r="AS13" s="24"/>
      <c r="AT13" s="24"/>
      <c r="AU13" s="24"/>
    </row>
    <row r="14" spans="2:102" s="23" customFormat="1" ht="18" customHeight="1">
      <c r="C14" s="23" t="s">
        <v>2</v>
      </c>
      <c r="AQ14" s="24"/>
      <c r="AR14" s="24"/>
      <c r="AS14" s="24"/>
      <c r="AT14" s="24"/>
      <c r="AU14" s="24"/>
    </row>
    <row r="15" spans="2:102" s="23" customFormat="1" ht="18" customHeight="1">
      <c r="D15" s="23" t="s">
        <v>0</v>
      </c>
      <c r="AQ15" s="24"/>
      <c r="AR15" s="24"/>
      <c r="AS15" s="24"/>
      <c r="AT15" s="24"/>
      <c r="AU15" s="24"/>
    </row>
    <row r="16" spans="2:102" customFormat="1" ht="23.25" customHeight="1">
      <c r="B16" s="1"/>
      <c r="C16" s="1"/>
      <c r="D16" s="15" t="s">
        <v>21</v>
      </c>
      <c r="E16" s="75" t="s">
        <v>22</v>
      </c>
      <c r="F16" s="75"/>
      <c r="G16" s="75"/>
      <c r="H16" s="76" t="str">
        <f>IF($E17="","",$E17)</f>
        <v>土橋グリーン</v>
      </c>
      <c r="I16" s="76"/>
      <c r="J16" s="76"/>
      <c r="K16" s="76" t="str">
        <f>IF($E19="","",$E19)</f>
        <v>さぎぬまグリーン</v>
      </c>
      <c r="L16" s="76"/>
      <c r="M16" s="76"/>
      <c r="N16" s="76" t="str">
        <f>IF($E21="","",$E21)</f>
        <v>富士見台FC</v>
      </c>
      <c r="O16" s="76"/>
      <c r="P16" s="76"/>
      <c r="Q16" s="76" t="str">
        <f>IF($E23="","",$E23)</f>
        <v>ベルデSC</v>
      </c>
      <c r="R16" s="76"/>
      <c r="S16" s="76"/>
      <c r="T16" s="76" t="str">
        <f>IF($E25="","",$E25)</f>
        <v>犬蔵SC</v>
      </c>
      <c r="U16" s="76"/>
      <c r="V16" s="76"/>
      <c r="W16" s="76" t="str">
        <f>IF($E27="","",$E27)</f>
        <v>土橋レッド</v>
      </c>
      <c r="X16" s="76"/>
      <c r="Y16" s="76"/>
      <c r="Z16" s="16" t="s">
        <v>23</v>
      </c>
      <c r="AA16" s="16" t="s">
        <v>24</v>
      </c>
      <c r="AB16" s="16" t="s">
        <v>25</v>
      </c>
      <c r="AC16" s="16" t="s">
        <v>26</v>
      </c>
      <c r="AD16" s="16" t="s">
        <v>27</v>
      </c>
      <c r="AE16" s="16" t="s">
        <v>28</v>
      </c>
      <c r="AF16" s="16" t="s">
        <v>29</v>
      </c>
      <c r="AG16" s="76" t="s">
        <v>30</v>
      </c>
      <c r="AH16" s="76"/>
      <c r="AI16" s="12"/>
      <c r="AJ16" s="13"/>
      <c r="AK16" s="13"/>
      <c r="AL16" s="13"/>
      <c r="AM16" s="14"/>
      <c r="AN16" s="14"/>
      <c r="AO16" s="14"/>
      <c r="AP16" s="14"/>
      <c r="AQ16" s="14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</row>
    <row r="17" spans="2:102" customFormat="1" ht="23.25" customHeight="1">
      <c r="B17" s="1"/>
      <c r="C17" s="1"/>
      <c r="D17" s="66">
        <v>1</v>
      </c>
      <c r="E17" s="67" t="s">
        <v>93</v>
      </c>
      <c r="F17" s="67"/>
      <c r="G17" s="67"/>
      <c r="H17" s="69" t="s">
        <v>31</v>
      </c>
      <c r="I17" s="69"/>
      <c r="J17" s="69"/>
      <c r="K17" s="74" t="str">
        <f>IF(H19="○","●",IF(H19="●","○",IF(H19="","","△")))</f>
        <v>●</v>
      </c>
      <c r="L17" s="74"/>
      <c r="M17" s="74"/>
      <c r="N17" s="74" t="str">
        <f>IF(H21="○","●",IF(H21="●","○",IF(H21="","","△")))</f>
        <v>●</v>
      </c>
      <c r="O17" s="74"/>
      <c r="P17" s="74"/>
      <c r="Q17" s="74" t="str">
        <f>IF(H23="○","●",IF(H23="●","○",IF(H23="","","△")))</f>
        <v>○</v>
      </c>
      <c r="R17" s="74"/>
      <c r="S17" s="74"/>
      <c r="T17" s="74" t="str">
        <f>IF(H25="○","●",IF(H25="●","○",IF(H25="","","△")))</f>
        <v>○</v>
      </c>
      <c r="U17" s="74"/>
      <c r="V17" s="74"/>
      <c r="W17" s="74" t="str">
        <f>IF(H27="○","●",IF(H27="●","○",IF(H27="","","△")))</f>
        <v>●</v>
      </c>
      <c r="X17" s="74"/>
      <c r="Y17" s="74"/>
      <c r="Z17" s="71">
        <f>IF(COUNTIF(H17:Y17,"")=28,"",COUNTIF(H17:Y17,"○"))</f>
        <v>2</v>
      </c>
      <c r="AA17" s="71">
        <f>IF(COUNTIF(H17:Y17,"")=28,"",COUNTIF(H17:Y17,"●"))</f>
        <v>3</v>
      </c>
      <c r="AB17" s="71">
        <f>IF(COUNTIF(H17:Y17,"")=28,"",COUNTIF(H17:Y17,"△"))</f>
        <v>0</v>
      </c>
      <c r="AC17" s="71">
        <f>IF(COUNTIF(H17:Y17,"")=28,"",Z17*3+AB17)</f>
        <v>6</v>
      </c>
      <c r="AD17" s="71">
        <f>IF(COUNTIF(H17:Y17,"")=28,"",IF(H18="",0,H18)+IF(K18="",0,K18)+IF(N18="",0,N18)+IF(Q18="",0,Q18)+IF(T18="",0,T18)+IF(W18="",0,W18))</f>
        <v>8</v>
      </c>
      <c r="AE17" s="71">
        <f>IF(COUNTIF(H17:Y17,"")=28,"",IF(J18="",0,J18)+IF(M18="",0,M18)+IF(P18="",0,P18)+IF(S18="",0,S18)+IF(V18="",0,V18)+IF(Y18="",0,Y18))</f>
        <v>13</v>
      </c>
      <c r="AF17" s="71">
        <f>IF(COUNTIF(H17:Y17,"")=28,"",AD17-AE17)</f>
        <v>-5</v>
      </c>
      <c r="AG17" s="77">
        <f>IF(COUNTIF(H17:Y17,"")=28,"",RANK(AI17,$AI$17:$AI$28,0))</f>
        <v>4</v>
      </c>
      <c r="AH17" s="78"/>
      <c r="AI17" s="65">
        <f>IF(COUNTIF(H17:Y17,"")=28,"",IF(AC17="",0,AC17*10000)+IF(AF17="",0,AF17*500)+IF(AD17="",0,AD17*10))</f>
        <v>57580</v>
      </c>
      <c r="AJ17" s="13"/>
      <c r="AK17" s="13"/>
      <c r="AL17" s="13"/>
      <c r="AM17" s="14"/>
      <c r="AN17" s="14"/>
      <c r="AO17" s="14"/>
      <c r="AP17" s="14"/>
      <c r="AR17" s="14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</row>
    <row r="18" spans="2:102" customFormat="1" ht="23.25" customHeight="1">
      <c r="B18" s="1"/>
      <c r="C18" s="1"/>
      <c r="D18" s="66"/>
      <c r="E18" s="67"/>
      <c r="F18" s="67"/>
      <c r="G18" s="67"/>
      <c r="H18" s="69"/>
      <c r="I18" s="69"/>
      <c r="J18" s="69"/>
      <c r="K18" s="17">
        <f>IF(J20="","",J20)</f>
        <v>0</v>
      </c>
      <c r="L18" s="18" t="s">
        <v>32</v>
      </c>
      <c r="M18" s="17">
        <f>IF(H20="","",H20)</f>
        <v>4</v>
      </c>
      <c r="N18" s="17">
        <f>IF(J22="","",J22)</f>
        <v>0</v>
      </c>
      <c r="O18" s="18" t="s">
        <v>32</v>
      </c>
      <c r="P18" s="17">
        <f>IF(H22="","",H22)</f>
        <v>3</v>
      </c>
      <c r="Q18" s="17">
        <f>IF(J24="","",J24)</f>
        <v>3</v>
      </c>
      <c r="R18" s="18" t="s">
        <v>32</v>
      </c>
      <c r="S18" s="17">
        <f>IF(H24="","",H24)</f>
        <v>0</v>
      </c>
      <c r="T18" s="17">
        <f>IF(J26="","",J26)</f>
        <v>4</v>
      </c>
      <c r="U18" s="18" t="s">
        <v>32</v>
      </c>
      <c r="V18" s="17">
        <f>IF(H26="","",H26)</f>
        <v>0</v>
      </c>
      <c r="W18" s="17">
        <f>IF(J28="","",J28)</f>
        <v>1</v>
      </c>
      <c r="X18" s="18" t="s">
        <v>32</v>
      </c>
      <c r="Y18" s="17">
        <f>IF(H28="","",H28)</f>
        <v>6</v>
      </c>
      <c r="Z18" s="72"/>
      <c r="AA18" s="72"/>
      <c r="AB18" s="72"/>
      <c r="AC18" s="72"/>
      <c r="AD18" s="72"/>
      <c r="AE18" s="72"/>
      <c r="AF18" s="72"/>
      <c r="AG18" s="79"/>
      <c r="AH18" s="80"/>
      <c r="AI18" s="65"/>
      <c r="AJ18" s="13"/>
      <c r="AK18" s="13"/>
      <c r="AL18" s="13"/>
      <c r="AM18" s="14"/>
      <c r="AN18" s="14"/>
      <c r="AO18" s="14"/>
      <c r="AP18" s="14"/>
      <c r="AR18" s="14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</row>
    <row r="19" spans="2:102" customFormat="1" ht="23.25" customHeight="1">
      <c r="B19" s="1"/>
      <c r="C19" s="1"/>
      <c r="D19" s="66">
        <v>2</v>
      </c>
      <c r="E19" s="67" t="s">
        <v>100</v>
      </c>
      <c r="F19" s="67"/>
      <c r="G19" s="67"/>
      <c r="H19" s="68" t="str">
        <f>IF(H20&gt;J20,"○",IF(H20&lt;J20,"●",IF(H20="","","△")))</f>
        <v>○</v>
      </c>
      <c r="I19" s="68"/>
      <c r="J19" s="68"/>
      <c r="K19" s="69" t="s">
        <v>31</v>
      </c>
      <c r="L19" s="69"/>
      <c r="M19" s="69"/>
      <c r="N19" s="74" t="str">
        <f>IF(K21="○","●",IF(K21="●","○",IF(K21="","","△")))</f>
        <v>○</v>
      </c>
      <c r="O19" s="74"/>
      <c r="P19" s="74"/>
      <c r="Q19" s="74" t="str">
        <f>IF(K23="○","●",IF(K23="●","○",IF(K23="","","△")))</f>
        <v>○</v>
      </c>
      <c r="R19" s="74"/>
      <c r="S19" s="74"/>
      <c r="T19" s="74" t="str">
        <f>IF(K25="○","●",IF(K25="●","○",IF(K25="","","△")))</f>
        <v>○</v>
      </c>
      <c r="U19" s="74"/>
      <c r="V19" s="74"/>
      <c r="W19" s="74" t="str">
        <f>IF(K27="○","●",IF(K27="●","○",IF(K27="","","△")))</f>
        <v>○</v>
      </c>
      <c r="X19" s="74"/>
      <c r="Y19" s="74"/>
      <c r="Z19" s="71">
        <f>IF(COUNTIF(H19:Y19,"")=28,"",COUNTIF(H19:Y19,"○"))</f>
        <v>5</v>
      </c>
      <c r="AA19" s="71">
        <f>IF(COUNTIF(H19:Y19,"")=28,"",COUNTIF(H19:Y19,"●"))</f>
        <v>0</v>
      </c>
      <c r="AB19" s="71">
        <f>IF(COUNTIF(H19:Y19,"")=28,"",COUNTIF(H19:Y19,"△"))</f>
        <v>0</v>
      </c>
      <c r="AC19" s="71">
        <f>IF(COUNTIF(H19:Y19,"")=28,"",Z19*3+AB19)</f>
        <v>15</v>
      </c>
      <c r="AD19" s="71">
        <f>IF(COUNTIF(H19:Y19,"")=28,"",IF(H20="",0,H20)+IF(K20="",0,K20)+IF(N20="",0,N20)+IF(Q20="",0,Q20)+IF(T20="",0,T20)+IF(W20="",0,W20))</f>
        <v>22</v>
      </c>
      <c r="AE19" s="71">
        <f>IF(COUNTIF(H19:Y19,"")=28,"",IF(J20="",0,J20)+IF(M20="",0,M20)+IF(P20="",0,P20)+IF(S20="",0,S20)+IF(V20="",0,V20)+IF(Y20="",0,Y20))</f>
        <v>1</v>
      </c>
      <c r="AF19" s="71">
        <f>IF(COUNTIF(H19:Y19,"")=28,"",AD19-AE19)</f>
        <v>21</v>
      </c>
      <c r="AG19" s="77">
        <f>IF(COUNTIF(H19:Y19,"")=28,"",RANK(AI19,$AI$17:$AI$28,0))</f>
        <v>1</v>
      </c>
      <c r="AH19" s="78"/>
      <c r="AI19" s="65">
        <f>IF(COUNTIF(H19:Y19,"")=28,"",IF(AC19="",0,AC19*10000)+IF(AF19="",0,AF19*500)+IF(AD19="",0,AD19*10))</f>
        <v>160720</v>
      </c>
      <c r="AJ19" s="13"/>
      <c r="AK19" s="13"/>
      <c r="AL19" s="13"/>
      <c r="AM19" s="14"/>
      <c r="AN19" s="14"/>
      <c r="AO19" s="14"/>
      <c r="AP19" s="14"/>
      <c r="AR19" s="14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</row>
    <row r="20" spans="2:102" customFormat="1" ht="23.25" customHeight="1">
      <c r="B20" s="1"/>
      <c r="C20" s="1"/>
      <c r="D20" s="66"/>
      <c r="E20" s="67"/>
      <c r="F20" s="67"/>
      <c r="G20" s="67"/>
      <c r="H20" s="21">
        <v>4</v>
      </c>
      <c r="I20" s="19" t="s">
        <v>32</v>
      </c>
      <c r="J20" s="21">
        <v>0</v>
      </c>
      <c r="K20" s="69"/>
      <c r="L20" s="69"/>
      <c r="M20" s="69"/>
      <c r="N20" s="17">
        <f>IF(M22="","",M22)</f>
        <v>2</v>
      </c>
      <c r="O20" s="18" t="s">
        <v>32</v>
      </c>
      <c r="P20" s="17">
        <f>IF(K22="","",K22)</f>
        <v>1</v>
      </c>
      <c r="Q20" s="17">
        <f>IF(M24="","",M24)</f>
        <v>7</v>
      </c>
      <c r="R20" s="18" t="s">
        <v>32</v>
      </c>
      <c r="S20" s="17">
        <f>IF(K24="","",K24)</f>
        <v>0</v>
      </c>
      <c r="T20" s="17">
        <f>IF(M26="","",M26)</f>
        <v>6</v>
      </c>
      <c r="U20" s="18" t="s">
        <v>32</v>
      </c>
      <c r="V20" s="17">
        <f>IF(K26="","",K26)</f>
        <v>0</v>
      </c>
      <c r="W20" s="17">
        <f>IF(M28="","",M28)</f>
        <v>3</v>
      </c>
      <c r="X20" s="18" t="s">
        <v>32</v>
      </c>
      <c r="Y20" s="17">
        <f>IF(K28="","",K28)</f>
        <v>0</v>
      </c>
      <c r="Z20" s="72"/>
      <c r="AA20" s="72"/>
      <c r="AB20" s="72"/>
      <c r="AC20" s="72"/>
      <c r="AD20" s="72"/>
      <c r="AE20" s="72"/>
      <c r="AF20" s="72"/>
      <c r="AG20" s="79"/>
      <c r="AH20" s="80"/>
      <c r="AI20" s="65"/>
      <c r="AJ20" s="13"/>
      <c r="AK20" s="13"/>
      <c r="AL20" s="13"/>
      <c r="AM20" s="14"/>
      <c r="AN20" s="14"/>
      <c r="AO20" s="14"/>
      <c r="AP20" s="14"/>
      <c r="AR20" s="14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</row>
    <row r="21" spans="2:102" customFormat="1" ht="23.25" customHeight="1">
      <c r="B21" s="1"/>
      <c r="C21" s="1"/>
      <c r="D21" s="66">
        <v>3</v>
      </c>
      <c r="E21" s="67" t="s">
        <v>97</v>
      </c>
      <c r="F21" s="67"/>
      <c r="G21" s="67"/>
      <c r="H21" s="68" t="str">
        <f>IF(H22&gt;J22,"○",IF(H22&lt;J22,"●",IF(H22="","","△")))</f>
        <v>○</v>
      </c>
      <c r="I21" s="68"/>
      <c r="J21" s="68"/>
      <c r="K21" s="68" t="str">
        <f>IF(K22&gt;M22,"○",IF(K22&lt;M22,"●",IF(K22="","","△")))</f>
        <v>●</v>
      </c>
      <c r="L21" s="68"/>
      <c r="M21" s="68"/>
      <c r="N21" s="69" t="s">
        <v>31</v>
      </c>
      <c r="O21" s="69"/>
      <c r="P21" s="69"/>
      <c r="Q21" s="74" t="str">
        <f>IF(N23="○","●",IF(N23="●","○",IF(N23="","","△")))</f>
        <v>○</v>
      </c>
      <c r="R21" s="74"/>
      <c r="S21" s="74"/>
      <c r="T21" s="74" t="str">
        <f>IF(N25="○","●",IF(N25="●","○",IF(N25="","","△")))</f>
        <v>○</v>
      </c>
      <c r="U21" s="74"/>
      <c r="V21" s="74"/>
      <c r="W21" s="74" t="str">
        <f>IF(N27="○","●",IF(N27="●","○",IF(N27="","","△")))</f>
        <v>○</v>
      </c>
      <c r="X21" s="74"/>
      <c r="Y21" s="74"/>
      <c r="Z21" s="71">
        <f>IF(COUNTIF(H21:Y21,"")=28,"",COUNTIF(H21:Y21,"○"))</f>
        <v>4</v>
      </c>
      <c r="AA21" s="71">
        <f>IF(COUNTIF(H21:Y21,"")=28,"",COUNTIF(H21:Y21,"●"))</f>
        <v>1</v>
      </c>
      <c r="AB21" s="71">
        <f>IF(COUNTIF(H21:Y21,"")=28,"",COUNTIF(H21:Y21,"△"))</f>
        <v>0</v>
      </c>
      <c r="AC21" s="71">
        <f>IF(COUNTIF(H21:Y21,"")=28,"",Z21*3+AB21)</f>
        <v>12</v>
      </c>
      <c r="AD21" s="71">
        <f t="shared" ref="AD21" si="0">IF(COUNTIF(H21:Y21,"")=28,"",IF(H22="",0,H22)+IF(K22="",0,K22)+IF(N22="",0,N22)+IF(Q22="",0,Q22)+IF(T22="",0,T22)+IF(W22="",0,W22))</f>
        <v>21</v>
      </c>
      <c r="AE21" s="71">
        <f t="shared" ref="AE21" si="1">IF(COUNTIF(H21:Y21,"")=28,"",IF(J22="",0,J22)+IF(M22="",0,M22)+IF(P22="",0,P22)+IF(S22="",0,S22)+IF(V22="",0,V22)+IF(Y22="",0,Y22))</f>
        <v>4</v>
      </c>
      <c r="AF21" s="71">
        <f>IF(COUNTIF(H21:Y21,"")=28,"",AD21-AE21)</f>
        <v>17</v>
      </c>
      <c r="AG21" s="77">
        <f>IF(COUNTIF(H21:Y21,"")=28,"",RANK(AI21,$AI$17:$AI$28,0))</f>
        <v>2</v>
      </c>
      <c r="AH21" s="78"/>
      <c r="AI21" s="65">
        <f>IF(COUNTIF(H21:Y21,"")=28,"",IF(AC21="",0,AC21*10000)+IF(AF21="",0,AF21*500)+IF(AD21="",0,AD21*10))</f>
        <v>128710</v>
      </c>
      <c r="AJ21" s="13"/>
      <c r="AK21" s="13"/>
      <c r="AL21" s="13"/>
      <c r="AM21" s="14"/>
      <c r="AN21" s="14"/>
      <c r="AO21" s="14"/>
      <c r="AP21" s="14"/>
      <c r="AR21" s="14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</row>
    <row r="22" spans="2:102" customFormat="1" ht="23.25" customHeight="1">
      <c r="B22" s="1"/>
      <c r="C22" s="1"/>
      <c r="D22" s="66"/>
      <c r="E22" s="67"/>
      <c r="F22" s="67"/>
      <c r="G22" s="67"/>
      <c r="H22" s="21">
        <v>3</v>
      </c>
      <c r="I22" s="19" t="s">
        <v>32</v>
      </c>
      <c r="J22" s="21">
        <v>0</v>
      </c>
      <c r="K22" s="21">
        <v>1</v>
      </c>
      <c r="L22" s="19" t="s">
        <v>32</v>
      </c>
      <c r="M22" s="21">
        <v>2</v>
      </c>
      <c r="N22" s="69"/>
      <c r="O22" s="69"/>
      <c r="P22" s="69"/>
      <c r="Q22" s="17">
        <f>IF(P24="","",P24)</f>
        <v>9</v>
      </c>
      <c r="R22" s="18" t="s">
        <v>32</v>
      </c>
      <c r="S22" s="17">
        <f>IF(N24="","",N24)</f>
        <v>0</v>
      </c>
      <c r="T22" s="17">
        <f>IF(P26="","",P26)</f>
        <v>3</v>
      </c>
      <c r="U22" s="18" t="s">
        <v>32</v>
      </c>
      <c r="V22" s="17">
        <f>IF(N26="","",N26)</f>
        <v>1</v>
      </c>
      <c r="W22" s="17">
        <f>IF(P28="","",P28)</f>
        <v>5</v>
      </c>
      <c r="X22" s="18" t="s">
        <v>32</v>
      </c>
      <c r="Y22" s="17">
        <f>IF(N28="","",N28)</f>
        <v>1</v>
      </c>
      <c r="Z22" s="72"/>
      <c r="AA22" s="72"/>
      <c r="AB22" s="72"/>
      <c r="AC22" s="72"/>
      <c r="AD22" s="72"/>
      <c r="AE22" s="72"/>
      <c r="AF22" s="72"/>
      <c r="AG22" s="79"/>
      <c r="AH22" s="80"/>
      <c r="AI22" s="65"/>
      <c r="AJ22" s="13"/>
      <c r="AK22" s="13"/>
      <c r="AL22" s="13"/>
      <c r="AM22" s="14"/>
      <c r="AN22" s="14"/>
      <c r="AO22" s="14"/>
      <c r="AP22" s="14"/>
      <c r="AR22" s="14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</row>
    <row r="23" spans="2:102" customFormat="1" ht="23.25" customHeight="1">
      <c r="B23" s="1"/>
      <c r="C23" s="1"/>
      <c r="D23" s="66">
        <v>4</v>
      </c>
      <c r="E23" s="67" t="s">
        <v>98</v>
      </c>
      <c r="F23" s="67"/>
      <c r="G23" s="67"/>
      <c r="H23" s="68" t="str">
        <f>IF(H24&gt;J24,"○",IF(H24&lt;J24,"●",IF(H24="","","△")))</f>
        <v>●</v>
      </c>
      <c r="I23" s="68"/>
      <c r="J23" s="68"/>
      <c r="K23" s="68" t="str">
        <f>IF(K24&gt;M24,"○",IF(K24&lt;M24,"●",IF(K24="","","△")))</f>
        <v>●</v>
      </c>
      <c r="L23" s="68"/>
      <c r="M23" s="68"/>
      <c r="N23" s="68" t="str">
        <f>IF(N24&gt;P24,"○",IF(N24&lt;P24,"●",IF(N24="","","△")))</f>
        <v>●</v>
      </c>
      <c r="O23" s="68"/>
      <c r="P23" s="68"/>
      <c r="Q23" s="69" t="s">
        <v>31</v>
      </c>
      <c r="R23" s="69"/>
      <c r="S23" s="69"/>
      <c r="T23" s="74" t="str">
        <f>IF(Q25="○","●",IF(Q25="●","○",IF(Q25="","","△")))</f>
        <v>●</v>
      </c>
      <c r="U23" s="74"/>
      <c r="V23" s="74"/>
      <c r="W23" s="74" t="str">
        <f>IF(Q27="○","●",IF(Q27="●","○",IF(Q27="","","△")))</f>
        <v>●</v>
      </c>
      <c r="X23" s="74"/>
      <c r="Y23" s="74"/>
      <c r="Z23" s="71">
        <f>IF(COUNTIF(H23:Y23,"")=28,"",COUNTIF(H23:Y23,"○"))</f>
        <v>0</v>
      </c>
      <c r="AA23" s="71">
        <f>IF(COUNTIF(H23:Y23,"")=28,"",COUNTIF(H23:Y23,"●"))</f>
        <v>5</v>
      </c>
      <c r="AB23" s="71">
        <f>IF(COUNTIF(H23:Y23,"")=28,"",COUNTIF(H23:Y23,"△"))</f>
        <v>0</v>
      </c>
      <c r="AC23" s="71">
        <f>IF(COUNTIF(H23:Y23,"")=28,"",Z23*3+AB23)</f>
        <v>0</v>
      </c>
      <c r="AD23" s="71">
        <f t="shared" ref="AD23" si="2">IF(COUNTIF(H23:Y23,"")=28,"",IF(H24="",0,H24)+IF(K24="",0,K24)+IF(N24="",0,N24)+IF(Q24="",0,Q24)+IF(T24="",0,T24)+IF(W24="",0,W24))</f>
        <v>0</v>
      </c>
      <c r="AE23" s="71">
        <f t="shared" ref="AE23" si="3">IF(COUNTIF(H23:Y23,"")=28,"",IF(J24="",0,J24)+IF(M24="",0,M24)+IF(P24="",0,P24)+IF(S24="",0,S24)+IF(V24="",0,V24)+IF(Y24="",0,Y24))</f>
        <v>27</v>
      </c>
      <c r="AF23" s="71">
        <f>IF(COUNTIF(H23:Y23,"")=28,"",AD23-AE23)</f>
        <v>-27</v>
      </c>
      <c r="AG23" s="77">
        <f>IF(COUNTIF(H23:Y23,"")=28,"",RANK(AI23,$AI$17:$AI$28,0))</f>
        <v>6</v>
      </c>
      <c r="AH23" s="78"/>
      <c r="AI23" s="65">
        <f>IF(COUNTIF(H23:Y23,"")=28,"",IF(AC23="",0,AC23*10000)+IF(AF23="",0,AF23*500)+IF(AD23="",0,AD23*10))</f>
        <v>-13500</v>
      </c>
      <c r="AJ23" s="13"/>
      <c r="AK23" s="13"/>
      <c r="AL23" s="13"/>
      <c r="AM23" s="14"/>
      <c r="AN23" s="14"/>
      <c r="AO23" s="14"/>
      <c r="AP23" s="14"/>
      <c r="AR23" s="14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</row>
    <row r="24" spans="2:102" customFormat="1" ht="23.25" customHeight="1">
      <c r="B24" s="1"/>
      <c r="C24" s="1"/>
      <c r="D24" s="66"/>
      <c r="E24" s="67"/>
      <c r="F24" s="67"/>
      <c r="G24" s="67"/>
      <c r="H24" s="21">
        <v>0</v>
      </c>
      <c r="I24" s="19" t="s">
        <v>32</v>
      </c>
      <c r="J24" s="21">
        <v>3</v>
      </c>
      <c r="K24" s="21">
        <v>0</v>
      </c>
      <c r="L24" s="19" t="s">
        <v>32</v>
      </c>
      <c r="M24" s="21">
        <v>7</v>
      </c>
      <c r="N24" s="21">
        <v>0</v>
      </c>
      <c r="O24" s="19" t="s">
        <v>32</v>
      </c>
      <c r="P24" s="21">
        <v>9</v>
      </c>
      <c r="Q24" s="69"/>
      <c r="R24" s="69"/>
      <c r="S24" s="69"/>
      <c r="T24" s="17">
        <f>IF(S26="","",S26)</f>
        <v>0</v>
      </c>
      <c r="U24" s="18" t="s">
        <v>32</v>
      </c>
      <c r="V24" s="17">
        <f>IF(Q26="","",Q26)</f>
        <v>4</v>
      </c>
      <c r="W24" s="17">
        <f>IF(S28="","",S28)</f>
        <v>0</v>
      </c>
      <c r="X24" s="18" t="s">
        <v>32</v>
      </c>
      <c r="Y24" s="17">
        <f>IF(Q28="","",Q28)</f>
        <v>4</v>
      </c>
      <c r="Z24" s="72"/>
      <c r="AA24" s="72"/>
      <c r="AB24" s="72"/>
      <c r="AC24" s="72"/>
      <c r="AD24" s="72"/>
      <c r="AE24" s="72"/>
      <c r="AF24" s="72"/>
      <c r="AG24" s="79"/>
      <c r="AH24" s="80"/>
      <c r="AI24" s="65"/>
      <c r="AJ24" s="13"/>
      <c r="AK24" s="13"/>
      <c r="AL24" s="13"/>
      <c r="AM24" s="14"/>
      <c r="AN24" s="14"/>
      <c r="AO24" s="14"/>
      <c r="AP24" s="14"/>
      <c r="AR24" s="14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</row>
    <row r="25" spans="2:102" customFormat="1" ht="23.25" customHeight="1">
      <c r="B25" s="1"/>
      <c r="C25" s="1"/>
      <c r="D25" s="66">
        <v>5</v>
      </c>
      <c r="E25" s="67" t="s">
        <v>99</v>
      </c>
      <c r="F25" s="67"/>
      <c r="G25" s="67"/>
      <c r="H25" s="68" t="str">
        <f>IF(H26&gt;J26,"○",IF(H26&lt;J26,"●",IF(H26="","","△")))</f>
        <v>●</v>
      </c>
      <c r="I25" s="68"/>
      <c r="J25" s="68"/>
      <c r="K25" s="68" t="str">
        <f>IF(K26&gt;M26,"○",IF(K26&lt;M26,"●",IF(K26="","","△")))</f>
        <v>●</v>
      </c>
      <c r="L25" s="68"/>
      <c r="M25" s="68"/>
      <c r="N25" s="68" t="str">
        <f>IF(N26&gt;P26,"○",IF(N26&lt;P26,"●",IF(N26="","","△")))</f>
        <v>●</v>
      </c>
      <c r="O25" s="68"/>
      <c r="P25" s="68"/>
      <c r="Q25" s="73" t="str">
        <f>IF(Q26&gt;S26,"○",IF(Q26&lt;S26,"●",IF(Q26="","","△")))</f>
        <v>○</v>
      </c>
      <c r="R25" s="73"/>
      <c r="S25" s="73"/>
      <c r="T25" s="69" t="s">
        <v>31</v>
      </c>
      <c r="U25" s="69"/>
      <c r="V25" s="69"/>
      <c r="W25" s="74" t="str">
        <f>IF(T27="○","●",IF(T27="●","○",IF(T27="","","△")))</f>
        <v>●</v>
      </c>
      <c r="X25" s="74"/>
      <c r="Y25" s="74"/>
      <c r="Z25" s="71">
        <f>IF(COUNTIF(H25:Y25,"")=28,"",COUNTIF(H25:Y25,"○"))</f>
        <v>1</v>
      </c>
      <c r="AA25" s="71">
        <f>IF(COUNTIF(H25:Y25,"")=28,"",COUNTIF(H25:Y25,"●"))</f>
        <v>4</v>
      </c>
      <c r="AB25" s="71">
        <f>IF(COUNTIF(H25:Y25,"")=28,"",COUNTIF(H25:Y25,"△"))</f>
        <v>0</v>
      </c>
      <c r="AC25" s="71">
        <f>IF(COUNTIF(H25:Y25,"")=28,"",Z25*3+AB25)</f>
        <v>3</v>
      </c>
      <c r="AD25" s="71">
        <f t="shared" ref="AD25" si="4">IF(COUNTIF(H25:Y25,"")=28,"",IF(H26="",0,H26)+IF(K26="",0,K26)+IF(N26="",0,N26)+IF(Q26="",0,Q26)+IF(T26="",0,T26)+IF(W26="",0,W26))</f>
        <v>6</v>
      </c>
      <c r="AE25" s="71">
        <f t="shared" ref="AE25" si="5">IF(COUNTIF(H25:Y25,"")=28,"",IF(J26="",0,J26)+IF(M26="",0,M26)+IF(P26="",0,P26)+IF(S26="",0,S26)+IF(V26="",0,V26)+IF(Y26="",0,Y26))</f>
        <v>16</v>
      </c>
      <c r="AF25" s="71">
        <f>IF(COUNTIF(H25:Y25,"")=28,"",AD25-AE25)</f>
        <v>-10</v>
      </c>
      <c r="AG25" s="77">
        <f>IF(COUNTIF(H25:Y25,"")=28,"",RANK(AI25,$AI$17:$AI$28,0))</f>
        <v>5</v>
      </c>
      <c r="AH25" s="78"/>
      <c r="AI25" s="65">
        <f>IF(COUNTIF(H25:Y25,"")=28,"",IF(AC25="",0,AC25*10000)+IF(AF25="",0,AF25*500)+IF(AD25="",0,AD25*10))</f>
        <v>25060</v>
      </c>
      <c r="AJ25" s="13"/>
      <c r="AK25" s="13"/>
      <c r="AL25" s="13"/>
      <c r="AM25" s="14"/>
      <c r="AN25" s="14"/>
      <c r="AO25" s="14"/>
      <c r="AP25" s="14"/>
      <c r="AR25" s="14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</row>
    <row r="26" spans="2:102" customFormat="1" ht="23.25" customHeight="1">
      <c r="B26" s="1"/>
      <c r="C26" s="1"/>
      <c r="D26" s="66"/>
      <c r="E26" s="67"/>
      <c r="F26" s="67"/>
      <c r="G26" s="67"/>
      <c r="H26" s="21">
        <v>0</v>
      </c>
      <c r="I26" s="19" t="s">
        <v>32</v>
      </c>
      <c r="J26" s="21">
        <v>4</v>
      </c>
      <c r="K26" s="21">
        <v>0</v>
      </c>
      <c r="L26" s="19" t="s">
        <v>32</v>
      </c>
      <c r="M26" s="21">
        <v>6</v>
      </c>
      <c r="N26" s="21">
        <v>1</v>
      </c>
      <c r="O26" s="19" t="s">
        <v>32</v>
      </c>
      <c r="P26" s="21">
        <v>3</v>
      </c>
      <c r="Q26" s="22">
        <v>4</v>
      </c>
      <c r="R26" s="20" t="s">
        <v>32</v>
      </c>
      <c r="S26" s="22">
        <v>0</v>
      </c>
      <c r="T26" s="69"/>
      <c r="U26" s="69"/>
      <c r="V26" s="69"/>
      <c r="W26" s="17">
        <f>IF(V28="","",V28)</f>
        <v>1</v>
      </c>
      <c r="X26" s="18" t="s">
        <v>32</v>
      </c>
      <c r="Y26" s="17">
        <f>IF(T28="","",T28)</f>
        <v>3</v>
      </c>
      <c r="Z26" s="72"/>
      <c r="AA26" s="72"/>
      <c r="AB26" s="72"/>
      <c r="AC26" s="72"/>
      <c r="AD26" s="72"/>
      <c r="AE26" s="72"/>
      <c r="AF26" s="72"/>
      <c r="AG26" s="79"/>
      <c r="AH26" s="80"/>
      <c r="AI26" s="65"/>
      <c r="AJ26" s="13"/>
      <c r="AK26" s="13"/>
      <c r="AL26" s="13"/>
      <c r="AM26" s="14"/>
      <c r="AN26" s="14"/>
      <c r="AO26" s="14"/>
      <c r="AP26" s="14"/>
      <c r="AR26" s="14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</row>
    <row r="27" spans="2:102" customFormat="1" ht="23.25" customHeight="1">
      <c r="B27" s="1"/>
      <c r="C27" s="1"/>
      <c r="D27" s="66">
        <v>6</v>
      </c>
      <c r="E27" s="67" t="s">
        <v>96</v>
      </c>
      <c r="F27" s="67"/>
      <c r="G27" s="67"/>
      <c r="H27" s="68" t="str">
        <f>IF(H28&gt;J28,"○",IF(H28&lt;J28,"●",IF(H28="","","△")))</f>
        <v>○</v>
      </c>
      <c r="I27" s="68"/>
      <c r="J27" s="68"/>
      <c r="K27" s="68" t="str">
        <f>IF(K28&gt;M28,"○",IF(K28&lt;M28,"●",IF(K28="","","△")))</f>
        <v>●</v>
      </c>
      <c r="L27" s="68"/>
      <c r="M27" s="68"/>
      <c r="N27" s="68" t="str">
        <f>IF(N28&gt;P28,"○",IF(N28&lt;P28,"●",IF(N28="","","△")))</f>
        <v>●</v>
      </c>
      <c r="O27" s="68"/>
      <c r="P27" s="68"/>
      <c r="Q27" s="68" t="str">
        <f>IF(Q28&gt;S28,"○",IF(Q28&lt;S28,"●",IF(Q28="","","△")))</f>
        <v>○</v>
      </c>
      <c r="R27" s="68"/>
      <c r="S27" s="68"/>
      <c r="T27" s="68" t="str">
        <f>IF(T28&gt;V28,"○",IF(T28&lt;V28,"●",IF(T28="","","△")))</f>
        <v>○</v>
      </c>
      <c r="U27" s="68"/>
      <c r="V27" s="68"/>
      <c r="W27" s="69" t="s">
        <v>31</v>
      </c>
      <c r="X27" s="69"/>
      <c r="Y27" s="69"/>
      <c r="Z27" s="71">
        <f>IF(COUNTIF(H27:Y27,"")=28,"",COUNTIF(H27:Y27,"○"))</f>
        <v>3</v>
      </c>
      <c r="AA27" s="71">
        <f>IF(COUNTIF(H27:Y27,"")=28,"",COUNTIF(H27:Y27,"●"))</f>
        <v>2</v>
      </c>
      <c r="AB27" s="71">
        <f>IF(COUNTIF(H27:Y27,"")=28,"",COUNTIF(H27:Y27,"△"))</f>
        <v>0</v>
      </c>
      <c r="AC27" s="71">
        <f>IF(COUNTIF(H27:Y27,"")=28,"",Z27*3+AB27)</f>
        <v>9</v>
      </c>
      <c r="AD27" s="71">
        <f t="shared" ref="AD27" si="6">IF(COUNTIF(H27:Y27,"")=28,"",IF(H28="",0,H28)+IF(K28="",0,K28)+IF(N28="",0,N28)+IF(Q28="",0,Q28)+IF(T28="",0,T28)+IF(W28="",0,W28))</f>
        <v>14</v>
      </c>
      <c r="AE27" s="71">
        <f t="shared" ref="AE27" si="7">IF(COUNTIF(H27:Y27,"")=28,"",IF(J28="",0,J28)+IF(M28="",0,M28)+IF(P28="",0,P28)+IF(S28="",0,S28)+IF(V28="",0,V28)+IF(Y28="",0,Y28))</f>
        <v>10</v>
      </c>
      <c r="AF27" s="71">
        <f>IF(COUNTIF(H27:Y27,"")=28,"",AD27-AE27)</f>
        <v>4</v>
      </c>
      <c r="AG27" s="77">
        <f>IF(COUNTIF(H27:Y27,"")=28,"",RANK(AI27,$AI$17:$AI$28,0))</f>
        <v>3</v>
      </c>
      <c r="AH27" s="78"/>
      <c r="AI27" s="65">
        <f>IF(COUNTIF(H27:Y27,"")=28,"",IF(AC27="",0,AC27*10000)+IF(AF27="",0,AF27*500)+IF(AD27="",0,AD27*10))</f>
        <v>92140</v>
      </c>
      <c r="AJ27" s="13"/>
      <c r="AK27" s="13"/>
      <c r="AL27" s="13"/>
      <c r="AM27" s="14"/>
      <c r="AN27" s="14"/>
      <c r="AO27" s="14"/>
      <c r="AP27" s="14"/>
      <c r="AR27" s="14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</row>
    <row r="28" spans="2:102" customFormat="1" ht="23.25" customHeight="1">
      <c r="B28" s="1"/>
      <c r="C28" s="1"/>
      <c r="D28" s="66"/>
      <c r="E28" s="67"/>
      <c r="F28" s="67"/>
      <c r="G28" s="67"/>
      <c r="H28" s="21">
        <v>6</v>
      </c>
      <c r="I28" s="19" t="s">
        <v>32</v>
      </c>
      <c r="J28" s="21">
        <v>1</v>
      </c>
      <c r="K28" s="21">
        <v>0</v>
      </c>
      <c r="L28" s="19" t="s">
        <v>32</v>
      </c>
      <c r="M28" s="21">
        <v>3</v>
      </c>
      <c r="N28" s="21">
        <v>1</v>
      </c>
      <c r="O28" s="19" t="s">
        <v>32</v>
      </c>
      <c r="P28" s="21">
        <v>5</v>
      </c>
      <c r="Q28" s="21">
        <v>4</v>
      </c>
      <c r="R28" s="19" t="s">
        <v>32</v>
      </c>
      <c r="S28" s="21">
        <v>0</v>
      </c>
      <c r="T28" s="21">
        <v>3</v>
      </c>
      <c r="U28" s="19" t="s">
        <v>32</v>
      </c>
      <c r="V28" s="21">
        <v>1</v>
      </c>
      <c r="W28" s="69"/>
      <c r="X28" s="69"/>
      <c r="Y28" s="69"/>
      <c r="Z28" s="72"/>
      <c r="AA28" s="72"/>
      <c r="AB28" s="72"/>
      <c r="AC28" s="72"/>
      <c r="AD28" s="72"/>
      <c r="AE28" s="72"/>
      <c r="AF28" s="72"/>
      <c r="AG28" s="79"/>
      <c r="AH28" s="80"/>
      <c r="AI28" s="65"/>
      <c r="AJ28" s="13"/>
      <c r="AK28" s="13"/>
      <c r="AL28" s="13"/>
      <c r="AM28" s="14"/>
      <c r="AN28" s="14"/>
      <c r="AO28" s="14"/>
      <c r="AP28" s="14"/>
      <c r="AR28" s="14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</row>
    <row r="30" spans="2:102" ht="18" customHeight="1">
      <c r="D30" s="1" t="s">
        <v>1</v>
      </c>
    </row>
    <row r="31" spans="2:102" customFormat="1" ht="23.25" customHeight="1">
      <c r="B31" s="1"/>
      <c r="C31" s="1"/>
      <c r="D31" s="15" t="s">
        <v>21</v>
      </c>
      <c r="E31" s="75" t="s">
        <v>22</v>
      </c>
      <c r="F31" s="75"/>
      <c r="G31" s="75"/>
      <c r="H31" s="76" t="str">
        <f>IF($E32="","",$E32)</f>
        <v>さぎぬまイエロー</v>
      </c>
      <c r="I31" s="76"/>
      <c r="J31" s="76"/>
      <c r="K31" s="76" t="str">
        <f>IF($E34="","",$E34)</f>
        <v>向丘SC</v>
      </c>
      <c r="L31" s="76"/>
      <c r="M31" s="76"/>
      <c r="N31" s="76" t="str">
        <f>IF($E36="","",$E36)</f>
        <v>Jr.チャンプSC</v>
      </c>
      <c r="O31" s="76"/>
      <c r="P31" s="76"/>
      <c r="Q31" s="76" t="str">
        <f>IF($E38="","",$E38)</f>
        <v>菅生サンキッズ</v>
      </c>
      <c r="R31" s="76"/>
      <c r="S31" s="76"/>
      <c r="T31" s="76" t="str">
        <f>IF($E40="","",$E40)</f>
        <v>野川キッカーズFC</v>
      </c>
      <c r="U31" s="76"/>
      <c r="V31" s="76"/>
      <c r="W31" s="76" t="str">
        <f>IF($E42="","",$E42)</f>
        <v>＊＊＊</v>
      </c>
      <c r="X31" s="76"/>
      <c r="Y31" s="76"/>
      <c r="Z31" s="16" t="s">
        <v>23</v>
      </c>
      <c r="AA31" s="16" t="s">
        <v>24</v>
      </c>
      <c r="AB31" s="16" t="s">
        <v>25</v>
      </c>
      <c r="AC31" s="16" t="s">
        <v>26</v>
      </c>
      <c r="AD31" s="16" t="s">
        <v>27</v>
      </c>
      <c r="AE31" s="16" t="s">
        <v>28</v>
      </c>
      <c r="AF31" s="16" t="s">
        <v>29</v>
      </c>
      <c r="AG31" s="76" t="s">
        <v>30</v>
      </c>
      <c r="AH31" s="76"/>
      <c r="AI31" s="12"/>
      <c r="AJ31" s="13"/>
      <c r="AK31" s="13"/>
      <c r="AL31" s="13"/>
      <c r="AM31" s="14"/>
      <c r="AN31" s="14"/>
      <c r="AO31" s="14"/>
      <c r="AP31" s="14"/>
      <c r="AQ31" s="14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</row>
    <row r="32" spans="2:102" customFormat="1" ht="23.25" customHeight="1">
      <c r="B32" s="1"/>
      <c r="C32" s="1"/>
      <c r="D32" s="66">
        <v>1</v>
      </c>
      <c r="E32" s="67" t="s">
        <v>101</v>
      </c>
      <c r="F32" s="67"/>
      <c r="G32" s="67"/>
      <c r="H32" s="69" t="s">
        <v>31</v>
      </c>
      <c r="I32" s="69"/>
      <c r="J32" s="69"/>
      <c r="K32" s="74" t="str">
        <f>IF(H34="○","●",IF(H34="●","○",IF(H34="","","△")))</f>
        <v>△</v>
      </c>
      <c r="L32" s="74"/>
      <c r="M32" s="74"/>
      <c r="N32" s="74" t="str">
        <f>IF(H36="○","●",IF(H36="●","○",IF(H36="","","△")))</f>
        <v>●</v>
      </c>
      <c r="O32" s="74"/>
      <c r="P32" s="74"/>
      <c r="Q32" s="74" t="str">
        <f>IF(H38="○","●",IF(H38="●","○",IF(H38="","","△")))</f>
        <v>△</v>
      </c>
      <c r="R32" s="74"/>
      <c r="S32" s="74"/>
      <c r="T32" s="74" t="str">
        <f>IF(H40="○","●",IF(H40="●","○",IF(H40="","","△")))</f>
        <v>●</v>
      </c>
      <c r="U32" s="74"/>
      <c r="V32" s="74"/>
      <c r="W32" s="74" t="str">
        <f>IF(H42="○","●",IF(H42="●","○",IF(H42="","","△")))</f>
        <v/>
      </c>
      <c r="X32" s="74"/>
      <c r="Y32" s="74"/>
      <c r="Z32" s="70">
        <f>IF(COUNTIF(H32:Y32,"")=28,"",COUNTIF(H32:Y32,"○"))</f>
        <v>0</v>
      </c>
      <c r="AA32" s="70">
        <f>IF(COUNTIF(H32:Y32,"")=28,"",COUNTIF(H32:Y32,"●"))</f>
        <v>2</v>
      </c>
      <c r="AB32" s="70">
        <f>IF(COUNTIF(H32:Y32,"")=28,"",COUNTIF(H32:Y32,"△"))</f>
        <v>2</v>
      </c>
      <c r="AC32" s="70">
        <f>IF(COUNTIF(H32:Y32,"")=28,"",Z32*3+AB32)</f>
        <v>2</v>
      </c>
      <c r="AD32" s="70">
        <f>IF(COUNTIF(H32:Y32,"")=28,"",IF(H33="",0,H33)+IF(K33="",0,K33)+IF(N33="",0,N33)+IF(Q33="",0,Q33)+IF(T33="",0,T33)+IF(W33="",0,W33))</f>
        <v>1</v>
      </c>
      <c r="AE32" s="70">
        <f>IF(COUNTIF(H32:Y32,"")=28,"",IF(J33="",0,J33)+IF(M33="",0,M33)+IF(P33="",0,P33)+IF(S33="",0,S33)+IF(V33="",0,V33)+IF(Y33="",0,Y33))</f>
        <v>10</v>
      </c>
      <c r="AF32" s="70">
        <f>IF(COUNTIF(H32:Y32,"")=28,"",AD32-AE32)</f>
        <v>-9</v>
      </c>
      <c r="AG32" s="70">
        <v>4</v>
      </c>
      <c r="AH32" s="70"/>
      <c r="AI32" s="65">
        <f>IF(COUNTIF(H32:Y32,"")=28,"",IF(AC32="",0,AC32*10000)+IF(AF32="",0,AF32*500)+IF(AD32="",0,AD32*10))</f>
        <v>15510</v>
      </c>
      <c r="AJ32" s="13"/>
      <c r="AK32" s="13"/>
      <c r="AL32" s="13"/>
      <c r="AM32" s="14"/>
      <c r="AN32" s="14"/>
      <c r="AO32" s="14"/>
      <c r="AP32" s="14"/>
      <c r="AR32" s="14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</row>
    <row r="33" spans="2:102" customFormat="1" ht="23.25" customHeight="1">
      <c r="B33" s="1"/>
      <c r="C33" s="1"/>
      <c r="D33" s="66"/>
      <c r="E33" s="67"/>
      <c r="F33" s="67"/>
      <c r="G33" s="67"/>
      <c r="H33" s="69"/>
      <c r="I33" s="69"/>
      <c r="J33" s="69"/>
      <c r="K33" s="17">
        <f>IF(J35="","",J35)</f>
        <v>0</v>
      </c>
      <c r="L33" s="18" t="s">
        <v>32</v>
      </c>
      <c r="M33" s="17">
        <f>IF(H35="","",H35)</f>
        <v>0</v>
      </c>
      <c r="N33" s="17">
        <f>IF(J37="","",J37)</f>
        <v>1</v>
      </c>
      <c r="O33" s="18" t="s">
        <v>32</v>
      </c>
      <c r="P33" s="17">
        <f>IF(H37="","",H37)</f>
        <v>3</v>
      </c>
      <c r="Q33" s="17">
        <f>IF(J39="","",J39)</f>
        <v>0</v>
      </c>
      <c r="R33" s="18" t="s">
        <v>32</v>
      </c>
      <c r="S33" s="17">
        <f>IF(H39="","",H39)</f>
        <v>0</v>
      </c>
      <c r="T33" s="17">
        <f>IF(J41="","",J41)</f>
        <v>0</v>
      </c>
      <c r="U33" s="18" t="s">
        <v>32</v>
      </c>
      <c r="V33" s="17">
        <f>IF(H41="","",H41)</f>
        <v>7</v>
      </c>
      <c r="W33" s="17" t="str">
        <f>IF(J43="","",J43)</f>
        <v/>
      </c>
      <c r="X33" s="18" t="s">
        <v>32</v>
      </c>
      <c r="Y33" s="17" t="str">
        <f>IF(H43="","",H43)</f>
        <v/>
      </c>
      <c r="Z33" s="70"/>
      <c r="AA33" s="70"/>
      <c r="AB33" s="70"/>
      <c r="AC33" s="70"/>
      <c r="AD33" s="70"/>
      <c r="AE33" s="70"/>
      <c r="AF33" s="70"/>
      <c r="AG33" s="70"/>
      <c r="AH33" s="70"/>
      <c r="AI33" s="65"/>
      <c r="AJ33" s="13"/>
      <c r="AK33" s="13"/>
      <c r="AL33" s="13"/>
      <c r="AM33" s="14"/>
      <c r="AN33" s="14"/>
      <c r="AO33" s="14"/>
      <c r="AP33" s="14"/>
      <c r="AR33" s="14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</row>
    <row r="34" spans="2:102" customFormat="1" ht="23.25" customHeight="1">
      <c r="B34" s="1"/>
      <c r="C34" s="1"/>
      <c r="D34" s="66">
        <v>2</v>
      </c>
      <c r="E34" s="67" t="s">
        <v>102</v>
      </c>
      <c r="F34" s="67"/>
      <c r="G34" s="67"/>
      <c r="H34" s="68" t="str">
        <f>IF(H35&gt;J35,"○",IF(H35&lt;J35,"●",IF(H35="","","△")))</f>
        <v>△</v>
      </c>
      <c r="I34" s="68"/>
      <c r="J34" s="68"/>
      <c r="K34" s="69" t="s">
        <v>31</v>
      </c>
      <c r="L34" s="69"/>
      <c r="M34" s="69"/>
      <c r="N34" s="74" t="str">
        <f>IF(K36="○","●",IF(K36="●","○",IF(K36="","","△")))</f>
        <v>△</v>
      </c>
      <c r="O34" s="74"/>
      <c r="P34" s="74"/>
      <c r="Q34" s="74" t="str">
        <f>IF(K38="○","●",IF(K38="●","○",IF(K38="","","△")))</f>
        <v>○</v>
      </c>
      <c r="R34" s="74"/>
      <c r="S34" s="74"/>
      <c r="T34" s="74" t="str">
        <f>IF(K40="○","●",IF(K40="●","○",IF(K40="","","△")))</f>
        <v>●</v>
      </c>
      <c r="U34" s="74"/>
      <c r="V34" s="74"/>
      <c r="W34" s="74" t="str">
        <f>IF(K42="○","●",IF(K42="●","○",IF(K42="","","△")))</f>
        <v/>
      </c>
      <c r="X34" s="74"/>
      <c r="Y34" s="74"/>
      <c r="Z34" s="70">
        <f>IF(COUNTIF(H34:Y34,"")=28,"",COUNTIF(H34:Y34,"○"))</f>
        <v>1</v>
      </c>
      <c r="AA34" s="70">
        <f>IF(COUNTIF(H34:Y34,"")=28,"",COUNTIF(H34:Y34,"●"))</f>
        <v>1</v>
      </c>
      <c r="AB34" s="70">
        <f>IF(COUNTIF(H34:Y34,"")=28,"",COUNTIF(H34:Y34,"△"))</f>
        <v>2</v>
      </c>
      <c r="AC34" s="70">
        <f>IF(COUNTIF(H34:Y34,"")=28,"",Z34*3+AB34)</f>
        <v>5</v>
      </c>
      <c r="AD34" s="70">
        <f>IF(COUNTIF(H34:Y34,"")=28,"",IF(H35="",0,H35)+IF(K35="",0,K35)+IF(N35="",0,N35)+IF(Q35="",0,Q35)+IF(T35="",0,T35)+IF(W35="",0,W35))</f>
        <v>1</v>
      </c>
      <c r="AE34" s="71">
        <f>IF(COUNTIF(H34:Y34,"")=28,"",IF(J35="",0,J35)+IF(M35="",0,M35)+IF(P35="",0,P35)+IF(S35="",0,S35)+IF(V35="",0,V35)+IF(Y35="",0,Y35))</f>
        <v>4</v>
      </c>
      <c r="AF34" s="71">
        <f>IF(COUNTIF(H34:Y34,"")=28,"",AD34-AE34)</f>
        <v>-3</v>
      </c>
      <c r="AG34" s="70">
        <v>3</v>
      </c>
      <c r="AH34" s="70"/>
      <c r="AI34" s="65">
        <f>IF(COUNTIF(H34:Y34,"")=28,"",IF(AC34="",0,AC34*10000)+IF(AF34="",0,AF34*500)+IF(AD34="",0,AD34*10))</f>
        <v>48510</v>
      </c>
      <c r="AJ34" s="13"/>
      <c r="AK34" s="13"/>
      <c r="AL34" s="13"/>
      <c r="AM34" s="14"/>
      <c r="AN34" s="14"/>
      <c r="AO34" s="14"/>
      <c r="AP34" s="14"/>
      <c r="AR34" s="14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</row>
    <row r="35" spans="2:102" customFormat="1" ht="23.25" customHeight="1">
      <c r="B35" s="1"/>
      <c r="C35" s="1"/>
      <c r="D35" s="66"/>
      <c r="E35" s="67"/>
      <c r="F35" s="67"/>
      <c r="G35" s="67"/>
      <c r="H35" s="21">
        <v>0</v>
      </c>
      <c r="I35" s="19" t="s">
        <v>32</v>
      </c>
      <c r="J35" s="21">
        <v>0</v>
      </c>
      <c r="K35" s="69"/>
      <c r="L35" s="69"/>
      <c r="M35" s="69"/>
      <c r="N35" s="17">
        <f>IF(M37="","",M37)</f>
        <v>0</v>
      </c>
      <c r="O35" s="18" t="s">
        <v>32</v>
      </c>
      <c r="P35" s="17">
        <f>IF(K37="","",K37)</f>
        <v>0</v>
      </c>
      <c r="Q35" s="17">
        <f>IF(M39="","",M39)</f>
        <v>1</v>
      </c>
      <c r="R35" s="18" t="s">
        <v>32</v>
      </c>
      <c r="S35" s="17">
        <f>IF(K39="","",K39)</f>
        <v>0</v>
      </c>
      <c r="T35" s="17">
        <f>IF(M41="","",M41)</f>
        <v>0</v>
      </c>
      <c r="U35" s="18" t="s">
        <v>32</v>
      </c>
      <c r="V35" s="17">
        <f>IF(K41="","",K41)</f>
        <v>4</v>
      </c>
      <c r="W35" s="17" t="str">
        <f>IF(M43="","",M43)</f>
        <v/>
      </c>
      <c r="X35" s="18" t="s">
        <v>32</v>
      </c>
      <c r="Y35" s="17" t="str">
        <f>IF(K43="","",K43)</f>
        <v/>
      </c>
      <c r="Z35" s="70"/>
      <c r="AA35" s="70"/>
      <c r="AB35" s="70"/>
      <c r="AC35" s="70"/>
      <c r="AD35" s="72"/>
      <c r="AE35" s="72"/>
      <c r="AF35" s="72"/>
      <c r="AG35" s="70"/>
      <c r="AH35" s="70"/>
      <c r="AI35" s="65"/>
      <c r="AJ35" s="13"/>
      <c r="AK35" s="13"/>
      <c r="AL35" s="13"/>
      <c r="AM35" s="14"/>
      <c r="AN35" s="14"/>
      <c r="AO35" s="14"/>
      <c r="AP35" s="14"/>
      <c r="AR35" s="14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</row>
    <row r="36" spans="2:102" customFormat="1" ht="23.25" customHeight="1">
      <c r="B36" s="1"/>
      <c r="C36" s="1"/>
      <c r="D36" s="66">
        <v>3</v>
      </c>
      <c r="E36" s="67" t="s">
        <v>163</v>
      </c>
      <c r="F36" s="67"/>
      <c r="G36" s="67"/>
      <c r="H36" s="68" t="str">
        <f>IF(H37&gt;J37,"○",IF(H37&lt;J37,"●",IF(H37="","","△")))</f>
        <v>○</v>
      </c>
      <c r="I36" s="68"/>
      <c r="J36" s="68"/>
      <c r="K36" s="68" t="str">
        <f>IF(K37&gt;M37,"○",IF(K37&lt;M37,"●",IF(K37="","","△")))</f>
        <v>△</v>
      </c>
      <c r="L36" s="68"/>
      <c r="M36" s="68"/>
      <c r="N36" s="69" t="s">
        <v>31</v>
      </c>
      <c r="O36" s="69"/>
      <c r="P36" s="69"/>
      <c r="Q36" s="74" t="str">
        <f>IF(N38="○","●",IF(N38="●","○",IF(N38="","","△")))</f>
        <v>○</v>
      </c>
      <c r="R36" s="74"/>
      <c r="S36" s="74"/>
      <c r="T36" s="74" t="str">
        <f>IF(N40="○","●",IF(N40="●","○",IF(N40="","","△")))</f>
        <v>●</v>
      </c>
      <c r="U36" s="74"/>
      <c r="V36" s="74"/>
      <c r="W36" s="74" t="str">
        <f>IF(N42="○","●",IF(N42="●","○",IF(N42="","","△")))</f>
        <v/>
      </c>
      <c r="X36" s="74"/>
      <c r="Y36" s="74"/>
      <c r="Z36" s="70">
        <f>IF(COUNTIF(H36:Y36,"")=28,"",COUNTIF(H36:Y36,"○"))</f>
        <v>2</v>
      </c>
      <c r="AA36" s="70">
        <f>IF(COUNTIF(H36:Y36,"")=28,"",COUNTIF(H36:Y36,"●"))</f>
        <v>1</v>
      </c>
      <c r="AB36" s="70">
        <f>IF(COUNTIF(H36:Y36,"")=28,"",COUNTIF(H36:Y36,"△"))</f>
        <v>1</v>
      </c>
      <c r="AC36" s="70">
        <f>IF(COUNTIF(H36:Y36,"")=28,"",Z36*3+AB36)</f>
        <v>7</v>
      </c>
      <c r="AD36" s="71">
        <f t="shared" ref="AD36" si="8">IF(COUNTIF(H36:Y36,"")=28,"",IF(H37="",0,H37)+IF(K37="",0,K37)+IF(N37="",0,N37)+IF(Q37="",0,Q37)+IF(T37="",0,T37)+IF(W37="",0,W37))</f>
        <v>6</v>
      </c>
      <c r="AE36" s="71">
        <f t="shared" ref="AE36" si="9">IF(COUNTIF(H36:Y36,"")=28,"",IF(J37="",0,J37)+IF(M37="",0,M37)+IF(P37="",0,P37)+IF(S37="",0,S37)+IF(V37="",0,V37)+IF(Y37="",0,Y37))</f>
        <v>7</v>
      </c>
      <c r="AF36" s="71">
        <f>IF(COUNTIF(H36:Y36,"")=28,"",AD36-AE36)</f>
        <v>-1</v>
      </c>
      <c r="AG36" s="70">
        <v>2</v>
      </c>
      <c r="AH36" s="70"/>
      <c r="AI36" s="65">
        <f>IF(COUNTIF(H36:Y36,"")=28,"",IF(AC36="",0,AC36*10000)+IF(AF36="",0,AF36*500)+IF(AD36="",0,AD36*10))</f>
        <v>69560</v>
      </c>
      <c r="AJ36" s="13"/>
      <c r="AK36" s="13"/>
      <c r="AL36" s="13"/>
      <c r="AM36" s="14"/>
      <c r="AN36" s="14"/>
      <c r="AO36" s="14"/>
      <c r="AP36" s="14"/>
      <c r="AR36" s="14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</row>
    <row r="37" spans="2:102" customFormat="1" ht="23.25" customHeight="1">
      <c r="B37" s="1"/>
      <c r="C37" s="1"/>
      <c r="D37" s="66"/>
      <c r="E37" s="67"/>
      <c r="F37" s="67"/>
      <c r="G37" s="67"/>
      <c r="H37" s="21">
        <v>3</v>
      </c>
      <c r="I37" s="19" t="s">
        <v>32</v>
      </c>
      <c r="J37" s="21">
        <v>1</v>
      </c>
      <c r="K37" s="21">
        <v>0</v>
      </c>
      <c r="L37" s="19" t="s">
        <v>32</v>
      </c>
      <c r="M37" s="21">
        <v>0</v>
      </c>
      <c r="N37" s="69"/>
      <c r="O37" s="69"/>
      <c r="P37" s="69"/>
      <c r="Q37" s="17">
        <f>IF(P39="","",P39)</f>
        <v>3</v>
      </c>
      <c r="R37" s="18" t="s">
        <v>32</v>
      </c>
      <c r="S37" s="17">
        <f>IF(N39="","",N39)</f>
        <v>0</v>
      </c>
      <c r="T37" s="17">
        <f>IF(P41="","",P41)</f>
        <v>0</v>
      </c>
      <c r="U37" s="18" t="s">
        <v>32</v>
      </c>
      <c r="V37" s="17">
        <f>IF(N41="","",N41)</f>
        <v>6</v>
      </c>
      <c r="W37" s="17" t="str">
        <f>IF(P43="","",P43)</f>
        <v/>
      </c>
      <c r="X37" s="18" t="s">
        <v>32</v>
      </c>
      <c r="Y37" s="17" t="str">
        <f>IF(N43="","",N43)</f>
        <v/>
      </c>
      <c r="Z37" s="70"/>
      <c r="AA37" s="70"/>
      <c r="AB37" s="70"/>
      <c r="AC37" s="70"/>
      <c r="AD37" s="72"/>
      <c r="AE37" s="72"/>
      <c r="AF37" s="72"/>
      <c r="AG37" s="70"/>
      <c r="AH37" s="70"/>
      <c r="AI37" s="65"/>
      <c r="AJ37" s="13"/>
      <c r="AK37" s="13"/>
      <c r="AL37" s="13"/>
      <c r="AM37" s="14"/>
      <c r="AN37" s="14"/>
      <c r="AO37" s="14"/>
      <c r="AP37" s="14"/>
      <c r="AR37" s="14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</row>
    <row r="38" spans="2:102" customFormat="1" ht="23.25" customHeight="1">
      <c r="B38" s="1"/>
      <c r="C38" s="1"/>
      <c r="D38" s="66">
        <v>4</v>
      </c>
      <c r="E38" s="67" t="s">
        <v>104</v>
      </c>
      <c r="F38" s="67"/>
      <c r="G38" s="67"/>
      <c r="H38" s="68" t="str">
        <f>IF(H39&gt;J39,"○",IF(H39&lt;J39,"●",IF(H39="","","△")))</f>
        <v>△</v>
      </c>
      <c r="I38" s="68"/>
      <c r="J38" s="68"/>
      <c r="K38" s="68" t="str">
        <f>IF(K39&gt;M39,"○",IF(K39&lt;M39,"●",IF(K39="","","△")))</f>
        <v>●</v>
      </c>
      <c r="L38" s="68"/>
      <c r="M38" s="68"/>
      <c r="N38" s="68" t="str">
        <f>IF(N39&gt;P39,"○",IF(N39&lt;P39,"●",IF(N39="","","△")))</f>
        <v>●</v>
      </c>
      <c r="O38" s="68"/>
      <c r="P38" s="68"/>
      <c r="Q38" s="69" t="s">
        <v>31</v>
      </c>
      <c r="R38" s="69"/>
      <c r="S38" s="69"/>
      <c r="T38" s="74" t="str">
        <f>IF(Q40="○","●",IF(Q40="●","○",IF(Q40="","","△")))</f>
        <v>●</v>
      </c>
      <c r="U38" s="74"/>
      <c r="V38" s="74"/>
      <c r="W38" s="74" t="str">
        <f>IF(Q42="○","●",IF(Q42="●","○",IF(Q42="","","△")))</f>
        <v/>
      </c>
      <c r="X38" s="74"/>
      <c r="Y38" s="74"/>
      <c r="Z38" s="70">
        <f>IF(COUNTIF(H38:Y38,"")=28,"",COUNTIF(H38:Y38,"○"))</f>
        <v>0</v>
      </c>
      <c r="AA38" s="70">
        <f>IF(COUNTIF(H38:Y38,"")=28,"",COUNTIF(H38:Y38,"●"))</f>
        <v>3</v>
      </c>
      <c r="AB38" s="70">
        <f>IF(COUNTIF(H38:Y38,"")=28,"",COUNTIF(H38:Y38,"△"))</f>
        <v>1</v>
      </c>
      <c r="AC38" s="70">
        <f>IF(COUNTIF(H38:Y38,"")=28,"",Z38*3+AB38)</f>
        <v>1</v>
      </c>
      <c r="AD38" s="71">
        <f t="shared" ref="AD38" si="10">IF(COUNTIF(H38:Y38,"")=28,"",IF(H39="",0,H39)+IF(K39="",0,K39)+IF(N39="",0,N39)+IF(Q39="",0,Q39)+IF(T39="",0,T39)+IF(W39="",0,W39))</f>
        <v>0</v>
      </c>
      <c r="AE38" s="71">
        <f t="shared" ref="AE38" si="11">IF(COUNTIF(H38:Y38,"")=28,"",IF(J39="",0,J39)+IF(M39="",0,M39)+IF(P39="",0,P39)+IF(S39="",0,S39)+IF(V39="",0,V39)+IF(Y39="",0,Y39))</f>
        <v>8</v>
      </c>
      <c r="AF38" s="71">
        <f>IF(COUNTIF(H38:Y38,"")=28,"",AD38-AE38)</f>
        <v>-8</v>
      </c>
      <c r="AG38" s="70">
        <v>5</v>
      </c>
      <c r="AH38" s="70"/>
      <c r="AI38" s="65">
        <f>IF(COUNTIF(H38:Y38,"")=28,"",IF(AC38="",0,AC38*10000)+IF(AF38="",0,AF38*500)+IF(AD38="",0,AD38*10))</f>
        <v>6000</v>
      </c>
      <c r="AJ38" s="13"/>
      <c r="AK38" s="13"/>
      <c r="AL38" s="13"/>
      <c r="AM38" s="14"/>
      <c r="AN38" s="14"/>
      <c r="AO38" s="14"/>
      <c r="AP38" s="14"/>
      <c r="AR38" s="14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</row>
    <row r="39" spans="2:102" customFormat="1" ht="23.25" customHeight="1">
      <c r="B39" s="1"/>
      <c r="C39" s="1"/>
      <c r="D39" s="66"/>
      <c r="E39" s="67"/>
      <c r="F39" s="67"/>
      <c r="G39" s="67"/>
      <c r="H39" s="21">
        <v>0</v>
      </c>
      <c r="I39" s="19" t="s">
        <v>32</v>
      </c>
      <c r="J39" s="21">
        <v>0</v>
      </c>
      <c r="K39" s="21">
        <v>0</v>
      </c>
      <c r="L39" s="19" t="s">
        <v>32</v>
      </c>
      <c r="M39" s="21">
        <v>1</v>
      </c>
      <c r="N39" s="21">
        <v>0</v>
      </c>
      <c r="O39" s="19" t="s">
        <v>32</v>
      </c>
      <c r="P39" s="21">
        <v>3</v>
      </c>
      <c r="Q39" s="69"/>
      <c r="R39" s="69"/>
      <c r="S39" s="69"/>
      <c r="T39" s="17">
        <f>IF(S41="","",S41)</f>
        <v>0</v>
      </c>
      <c r="U39" s="18" t="s">
        <v>32</v>
      </c>
      <c r="V39" s="17">
        <f>IF(Q41="","",Q41)</f>
        <v>4</v>
      </c>
      <c r="W39" s="17" t="str">
        <f>IF(S43="","",S43)</f>
        <v/>
      </c>
      <c r="X39" s="18" t="s">
        <v>32</v>
      </c>
      <c r="Y39" s="17" t="str">
        <f>IF(Q43="","",Q43)</f>
        <v/>
      </c>
      <c r="Z39" s="70"/>
      <c r="AA39" s="70"/>
      <c r="AB39" s="70"/>
      <c r="AC39" s="70"/>
      <c r="AD39" s="72"/>
      <c r="AE39" s="72"/>
      <c r="AF39" s="72"/>
      <c r="AG39" s="70"/>
      <c r="AH39" s="70"/>
      <c r="AI39" s="65"/>
      <c r="AJ39" s="13"/>
      <c r="AK39" s="13"/>
      <c r="AL39" s="13"/>
      <c r="AM39" s="14"/>
      <c r="AN39" s="14"/>
      <c r="AO39" s="14"/>
      <c r="AP39" s="14"/>
      <c r="AR39" s="14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</row>
    <row r="40" spans="2:102" customFormat="1" ht="23.25" customHeight="1">
      <c r="B40" s="1"/>
      <c r="C40" s="1"/>
      <c r="D40" s="66">
        <v>5</v>
      </c>
      <c r="E40" s="67" t="s">
        <v>105</v>
      </c>
      <c r="F40" s="67"/>
      <c r="G40" s="67"/>
      <c r="H40" s="68" t="str">
        <f>IF(H41&gt;J41,"○",IF(H41&lt;J41,"●",IF(H41="","","△")))</f>
        <v>○</v>
      </c>
      <c r="I40" s="68"/>
      <c r="J40" s="68"/>
      <c r="K40" s="68" t="str">
        <f>IF(K41&gt;M41,"○",IF(K41&lt;M41,"●",IF(K41="","","△")))</f>
        <v>○</v>
      </c>
      <c r="L40" s="68"/>
      <c r="M40" s="68"/>
      <c r="N40" s="68" t="str">
        <f>IF(N41&gt;P41,"○",IF(N41&lt;P41,"●",IF(N41="","","△")))</f>
        <v>○</v>
      </c>
      <c r="O40" s="68"/>
      <c r="P40" s="68"/>
      <c r="Q40" s="73" t="str">
        <f>IF(Q41&gt;S41,"○",IF(Q41&lt;S41,"●",IF(Q41="","","△")))</f>
        <v>○</v>
      </c>
      <c r="R40" s="73"/>
      <c r="S40" s="73"/>
      <c r="T40" s="69" t="s">
        <v>31</v>
      </c>
      <c r="U40" s="69"/>
      <c r="V40" s="69"/>
      <c r="W40" s="74" t="str">
        <f>IF(T42="○","●",IF(T42="●","○",IF(T42="","","△")))</f>
        <v/>
      </c>
      <c r="X40" s="74"/>
      <c r="Y40" s="74"/>
      <c r="Z40" s="70">
        <f>IF(COUNTIF(H40:Y40,"")=28,"",COUNTIF(H40:Y40,"○"))</f>
        <v>4</v>
      </c>
      <c r="AA40" s="70">
        <f>IF(COUNTIF(H40:Y40,"")=28,"",COUNTIF(H40:Y40,"●"))</f>
        <v>0</v>
      </c>
      <c r="AB40" s="70">
        <f>IF(COUNTIF(H40:Y40,"")=28,"",COUNTIF(H40:Y40,"△"))</f>
        <v>0</v>
      </c>
      <c r="AC40" s="70">
        <f>IF(COUNTIF(H40:Y40,"")=28,"",Z40*3+AB40)</f>
        <v>12</v>
      </c>
      <c r="AD40" s="71">
        <f t="shared" ref="AD40" si="12">IF(COUNTIF(H40:Y40,"")=28,"",IF(H41="",0,H41)+IF(K41="",0,K41)+IF(N41="",0,N41)+IF(Q41="",0,Q41)+IF(T41="",0,T41)+IF(W41="",0,W41))</f>
        <v>21</v>
      </c>
      <c r="AE40" s="71">
        <f t="shared" ref="AE40" si="13">IF(COUNTIF(H40:Y40,"")=28,"",IF(J41="",0,J41)+IF(M41="",0,M41)+IF(P41="",0,P41)+IF(S41="",0,S41)+IF(V41="",0,V41)+IF(Y41="",0,Y41))</f>
        <v>0</v>
      </c>
      <c r="AF40" s="71">
        <f>IF(COUNTIF(H40:Y40,"")=28,"",AD40-AE40)</f>
        <v>21</v>
      </c>
      <c r="AG40" s="70">
        <v>1</v>
      </c>
      <c r="AH40" s="70"/>
      <c r="AI40" s="65">
        <f>IF(COUNTIF(H40:Y40,"")=28,"",IF(AC40="",0,AC40*10000)+IF(AF40="",0,AF40*500)+IF(AD40="",0,AD40*10))</f>
        <v>130710</v>
      </c>
      <c r="AJ40" s="13"/>
      <c r="AK40" s="13"/>
      <c r="AL40" s="13"/>
      <c r="AM40" s="14"/>
      <c r="AN40" s="14"/>
      <c r="AO40" s="14"/>
      <c r="AP40" s="14"/>
      <c r="AR40" s="14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</row>
    <row r="41" spans="2:102" customFormat="1" ht="23.25" customHeight="1">
      <c r="B41" s="1"/>
      <c r="C41" s="1"/>
      <c r="D41" s="66"/>
      <c r="E41" s="67"/>
      <c r="F41" s="67"/>
      <c r="G41" s="67"/>
      <c r="H41" s="21">
        <v>7</v>
      </c>
      <c r="I41" s="19" t="s">
        <v>32</v>
      </c>
      <c r="J41" s="21">
        <v>0</v>
      </c>
      <c r="K41" s="21">
        <v>4</v>
      </c>
      <c r="L41" s="19" t="s">
        <v>32</v>
      </c>
      <c r="M41" s="21">
        <v>0</v>
      </c>
      <c r="N41" s="21">
        <v>6</v>
      </c>
      <c r="O41" s="19" t="s">
        <v>32</v>
      </c>
      <c r="P41" s="21">
        <v>0</v>
      </c>
      <c r="Q41" s="22">
        <v>4</v>
      </c>
      <c r="R41" s="20" t="s">
        <v>32</v>
      </c>
      <c r="S41" s="22">
        <v>0</v>
      </c>
      <c r="T41" s="69"/>
      <c r="U41" s="69"/>
      <c r="V41" s="69"/>
      <c r="W41" s="17" t="str">
        <f>IF(V43="","",V43)</f>
        <v/>
      </c>
      <c r="X41" s="18" t="s">
        <v>32</v>
      </c>
      <c r="Y41" s="17" t="str">
        <f>IF(T43="","",T43)</f>
        <v/>
      </c>
      <c r="Z41" s="70"/>
      <c r="AA41" s="70"/>
      <c r="AB41" s="70"/>
      <c r="AC41" s="70"/>
      <c r="AD41" s="72"/>
      <c r="AE41" s="72"/>
      <c r="AF41" s="72"/>
      <c r="AG41" s="70"/>
      <c r="AH41" s="70"/>
      <c r="AI41" s="65"/>
      <c r="AJ41" s="13"/>
      <c r="AK41" s="13"/>
      <c r="AL41" s="13"/>
      <c r="AM41" s="14"/>
      <c r="AN41" s="14"/>
      <c r="AO41" s="14"/>
      <c r="AP41" s="14"/>
      <c r="AR41" s="14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</row>
    <row r="42" spans="2:102" customFormat="1" ht="23.25" customHeight="1">
      <c r="B42" s="1"/>
      <c r="C42" s="1"/>
      <c r="D42" s="66">
        <v>6</v>
      </c>
      <c r="E42" s="67" t="s">
        <v>92</v>
      </c>
      <c r="F42" s="67"/>
      <c r="G42" s="67"/>
      <c r="H42" s="68" t="str">
        <f>IF(H43&gt;J43,"○",IF(H43&lt;J43,"●",IF(H43="","","△")))</f>
        <v/>
      </c>
      <c r="I42" s="68"/>
      <c r="J42" s="68"/>
      <c r="K42" s="68" t="str">
        <f>IF(K43&gt;M43,"○",IF(K43&lt;M43,"●",IF(K43="","","△")))</f>
        <v/>
      </c>
      <c r="L42" s="68"/>
      <c r="M42" s="68"/>
      <c r="N42" s="68" t="str">
        <f>IF(N43&gt;P43,"○",IF(N43&lt;P43,"●",IF(N43="","","△")))</f>
        <v/>
      </c>
      <c r="O42" s="68"/>
      <c r="P42" s="68"/>
      <c r="Q42" s="68" t="str">
        <f>IF(Q43&gt;S43,"○",IF(Q43&lt;S43,"●",IF(Q43="","","△")))</f>
        <v/>
      </c>
      <c r="R42" s="68"/>
      <c r="S42" s="68"/>
      <c r="T42" s="68" t="str">
        <f>IF(T43&gt;V43,"○",IF(T43&lt;V43,"●",IF(T43="","","△")))</f>
        <v/>
      </c>
      <c r="U42" s="68"/>
      <c r="V42" s="68"/>
      <c r="W42" s="69" t="s">
        <v>31</v>
      </c>
      <c r="X42" s="69"/>
      <c r="Y42" s="69"/>
      <c r="Z42" s="70">
        <f>IF(COUNTIF(H42:Y42,"")=28,"",COUNTIF(H42:Y42,"○"))</f>
        <v>0</v>
      </c>
      <c r="AA42" s="70">
        <f>IF(COUNTIF(H42:Y42,"")=28,"",COUNTIF(H42:Y42,"●"))</f>
        <v>0</v>
      </c>
      <c r="AB42" s="70">
        <f>IF(COUNTIF(H42:Y42,"")=28,"",COUNTIF(H42:Y42,"△"))</f>
        <v>0</v>
      </c>
      <c r="AC42" s="70">
        <f>IF(COUNTIF(H42:Y42,"")=28,"",Z42*3+AB42)</f>
        <v>0</v>
      </c>
      <c r="AD42" s="71">
        <f t="shared" ref="AD42" si="14">IF(COUNTIF(H42:Y42,"")=28,"",IF(H43="",0,H43)+IF(K43="",0,K43)+IF(N43="",0,N43)+IF(Q43="",0,Q43)+IF(T43="",0,T43)+IF(W43="",0,W43))</f>
        <v>0</v>
      </c>
      <c r="AE42" s="71">
        <f t="shared" ref="AE42" si="15">IF(COUNTIF(H42:Y42,"")=28,"",IF(J43="",0,J43)+IF(M43="",0,M43)+IF(P43="",0,P43)+IF(S43="",0,S43)+IF(V43="",0,V43)+IF(Y43="",0,Y43))</f>
        <v>0</v>
      </c>
      <c r="AF42" s="71">
        <f>IF(COUNTIF(H42:Y42,"")=28,"",AD42-AE42)</f>
        <v>0</v>
      </c>
      <c r="AG42" s="70" t="e">
        <f>IF(COUNTIF(H42:Y42,"")=28,"",RANK(AI42,$AI$17:$AI$28,0))</f>
        <v>#N/A</v>
      </c>
      <c r="AH42" s="70"/>
      <c r="AI42" s="65">
        <f>IF(COUNTIF(H42:Y42,"")=28,"",IF(AC42="",0,AC42*10000)+IF(AF42="",0,AF42*500)+IF(AD42="",0,AD42*10))</f>
        <v>0</v>
      </c>
      <c r="AJ42" s="13"/>
      <c r="AK42" s="13"/>
      <c r="AL42" s="13"/>
      <c r="AM42" s="14"/>
      <c r="AN42" s="14"/>
      <c r="AO42" s="14"/>
      <c r="AP42" s="14"/>
      <c r="AR42" s="14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</row>
    <row r="43" spans="2:102" customFormat="1" ht="23.25" customHeight="1">
      <c r="B43" s="1"/>
      <c r="C43" s="1"/>
      <c r="D43" s="66"/>
      <c r="E43" s="67"/>
      <c r="F43" s="67"/>
      <c r="G43" s="67"/>
      <c r="H43" s="21"/>
      <c r="I43" s="19" t="s">
        <v>32</v>
      </c>
      <c r="J43" s="21"/>
      <c r="K43" s="21"/>
      <c r="L43" s="19" t="s">
        <v>32</v>
      </c>
      <c r="M43" s="21"/>
      <c r="N43" s="21"/>
      <c r="O43" s="19" t="s">
        <v>32</v>
      </c>
      <c r="P43" s="21"/>
      <c r="Q43" s="21"/>
      <c r="R43" s="19" t="s">
        <v>32</v>
      </c>
      <c r="S43" s="21"/>
      <c r="T43" s="21"/>
      <c r="U43" s="19" t="s">
        <v>32</v>
      </c>
      <c r="V43" s="21"/>
      <c r="W43" s="69"/>
      <c r="X43" s="69"/>
      <c r="Y43" s="69"/>
      <c r="Z43" s="70"/>
      <c r="AA43" s="70"/>
      <c r="AB43" s="70"/>
      <c r="AC43" s="70"/>
      <c r="AD43" s="72"/>
      <c r="AE43" s="72"/>
      <c r="AF43" s="72"/>
      <c r="AG43" s="70"/>
      <c r="AH43" s="70"/>
      <c r="AI43" s="65"/>
      <c r="AJ43" s="13"/>
      <c r="AK43" s="13"/>
      <c r="AL43" s="13"/>
      <c r="AM43" s="14"/>
      <c r="AN43" s="14"/>
      <c r="AO43" s="14"/>
      <c r="AP43" s="14"/>
      <c r="AR43" s="14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</row>
  </sheetData>
  <mergeCells count="220">
    <mergeCell ref="D34:D35"/>
    <mergeCell ref="E34:G35"/>
    <mergeCell ref="D36:D37"/>
    <mergeCell ref="E36:G37"/>
    <mergeCell ref="Q36:S36"/>
    <mergeCell ref="T36:V36"/>
    <mergeCell ref="W36:Y36"/>
    <mergeCell ref="Z36:Z37"/>
    <mergeCell ref="AA36:AA37"/>
    <mergeCell ref="K34:M35"/>
    <mergeCell ref="N34:P34"/>
    <mergeCell ref="Q34:S34"/>
    <mergeCell ref="T34:V34"/>
    <mergeCell ref="W34:Y34"/>
    <mergeCell ref="Z34:Z35"/>
    <mergeCell ref="AA34:AA35"/>
    <mergeCell ref="AF34:AF35"/>
    <mergeCell ref="AG34:AH35"/>
    <mergeCell ref="AI34:AI35"/>
    <mergeCell ref="H36:J36"/>
    <mergeCell ref="K36:M36"/>
    <mergeCell ref="N36:P37"/>
    <mergeCell ref="AF32:AF33"/>
    <mergeCell ref="AG32:AH33"/>
    <mergeCell ref="AI32:AI33"/>
    <mergeCell ref="AB36:AB37"/>
    <mergeCell ref="AC36:AC37"/>
    <mergeCell ref="AD36:AD37"/>
    <mergeCell ref="AE36:AE37"/>
    <mergeCell ref="AF36:AF37"/>
    <mergeCell ref="AG36:AH37"/>
    <mergeCell ref="AI36:AI37"/>
    <mergeCell ref="W32:Y32"/>
    <mergeCell ref="Z32:Z33"/>
    <mergeCell ref="AA32:AA33"/>
    <mergeCell ref="AB32:AB33"/>
    <mergeCell ref="AC32:AC33"/>
    <mergeCell ref="AD32:AD33"/>
    <mergeCell ref="AE32:AE33"/>
    <mergeCell ref="H34:J34"/>
    <mergeCell ref="AB34:AB35"/>
    <mergeCell ref="AC34:AC35"/>
    <mergeCell ref="AD34:AD35"/>
    <mergeCell ref="AE34:AE35"/>
    <mergeCell ref="N16:P16"/>
    <mergeCell ref="H16:J16"/>
    <mergeCell ref="D32:D33"/>
    <mergeCell ref="E32:G33"/>
    <mergeCell ref="H32:J33"/>
    <mergeCell ref="K32:M32"/>
    <mergeCell ref="N32:P32"/>
    <mergeCell ref="Q32:S32"/>
    <mergeCell ref="T32:V32"/>
    <mergeCell ref="Z17:Z18"/>
    <mergeCell ref="AA17:AA18"/>
    <mergeCell ref="AB17:AB18"/>
    <mergeCell ref="AC17:AC18"/>
    <mergeCell ref="AD17:AD18"/>
    <mergeCell ref="AE17:AE18"/>
    <mergeCell ref="D17:D18"/>
    <mergeCell ref="N17:P17"/>
    <mergeCell ref="Q17:S17"/>
    <mergeCell ref="Z19:Z20"/>
    <mergeCell ref="AA19:AA20"/>
    <mergeCell ref="T16:V16"/>
    <mergeCell ref="AG16:AH16"/>
    <mergeCell ref="K16:M16"/>
    <mergeCell ref="W16:Y16"/>
    <mergeCell ref="Q16:S16"/>
    <mergeCell ref="E16:G16"/>
    <mergeCell ref="AB19:AB20"/>
    <mergeCell ref="AC19:AC20"/>
    <mergeCell ref="AD19:AD20"/>
    <mergeCell ref="AE19:AE20"/>
    <mergeCell ref="Q19:S19"/>
    <mergeCell ref="H19:J19"/>
    <mergeCell ref="K19:M20"/>
    <mergeCell ref="W19:Y19"/>
    <mergeCell ref="K17:M17"/>
    <mergeCell ref="H17:J18"/>
    <mergeCell ref="AG17:AH18"/>
    <mergeCell ref="T17:V17"/>
    <mergeCell ref="W17:Y17"/>
    <mergeCell ref="AF17:AF18"/>
    <mergeCell ref="AI17:AI18"/>
    <mergeCell ref="N19:P19"/>
    <mergeCell ref="T27:V27"/>
    <mergeCell ref="Q23:S24"/>
    <mergeCell ref="W27:Y28"/>
    <mergeCell ref="Q27:S27"/>
    <mergeCell ref="AF21:AF22"/>
    <mergeCell ref="Q21:S21"/>
    <mergeCell ref="E21:G22"/>
    <mergeCell ref="K21:M21"/>
    <mergeCell ref="AF19:AF20"/>
    <mergeCell ref="AF25:AF26"/>
    <mergeCell ref="Z21:Z22"/>
    <mergeCell ref="AA21:AA22"/>
    <mergeCell ref="AB21:AB22"/>
    <mergeCell ref="AC21:AC22"/>
    <mergeCell ref="AD21:AD22"/>
    <mergeCell ref="AE21:AE22"/>
    <mergeCell ref="T21:V21"/>
    <mergeCell ref="T19:V19"/>
    <mergeCell ref="N21:P22"/>
    <mergeCell ref="AG27:AH28"/>
    <mergeCell ref="E17:G18"/>
    <mergeCell ref="Z27:Z28"/>
    <mergeCell ref="AA27:AA28"/>
    <mergeCell ref="AB27:AB28"/>
    <mergeCell ref="AC27:AC28"/>
    <mergeCell ref="AD27:AD28"/>
    <mergeCell ref="AE27:AE28"/>
    <mergeCell ref="N27:P27"/>
    <mergeCell ref="K27:M27"/>
    <mergeCell ref="E27:G28"/>
    <mergeCell ref="Z25:Z26"/>
    <mergeCell ref="AA25:AA26"/>
    <mergeCell ref="AB25:AB26"/>
    <mergeCell ref="AC25:AC26"/>
    <mergeCell ref="AD25:AD26"/>
    <mergeCell ref="AE25:AE26"/>
    <mergeCell ref="Z23:Z24"/>
    <mergeCell ref="AI19:AI20"/>
    <mergeCell ref="D19:D20"/>
    <mergeCell ref="W21:Y21"/>
    <mergeCell ref="AG19:AH20"/>
    <mergeCell ref="E19:G20"/>
    <mergeCell ref="E25:G26"/>
    <mergeCell ref="K23:M23"/>
    <mergeCell ref="H21:J21"/>
    <mergeCell ref="AA23:AA24"/>
    <mergeCell ref="AG21:AH22"/>
    <mergeCell ref="W23:Y23"/>
    <mergeCell ref="N23:P23"/>
    <mergeCell ref="K25:M25"/>
    <mergeCell ref="H25:J25"/>
    <mergeCell ref="Q25:S25"/>
    <mergeCell ref="T25:V26"/>
    <mergeCell ref="W25:Y25"/>
    <mergeCell ref="D21:D22"/>
    <mergeCell ref="AI21:AI22"/>
    <mergeCell ref="N25:P25"/>
    <mergeCell ref="AI23:AI24"/>
    <mergeCell ref="T23:V23"/>
    <mergeCell ref="D27:D28"/>
    <mergeCell ref="H27:J27"/>
    <mergeCell ref="AB23:AB24"/>
    <mergeCell ref="AC23:AC24"/>
    <mergeCell ref="AF27:AF28"/>
    <mergeCell ref="AF23:AF24"/>
    <mergeCell ref="D25:D26"/>
    <mergeCell ref="AI27:AI28"/>
    <mergeCell ref="E31:G31"/>
    <mergeCell ref="H31:J31"/>
    <mergeCell ref="K31:M31"/>
    <mergeCell ref="N31:P31"/>
    <mergeCell ref="Q31:S31"/>
    <mergeCell ref="T31:V31"/>
    <mergeCell ref="W31:Y31"/>
    <mergeCell ref="AG31:AH31"/>
    <mergeCell ref="AD23:AD24"/>
    <mergeCell ref="AE23:AE24"/>
    <mergeCell ref="H23:J23"/>
    <mergeCell ref="AI25:AI26"/>
    <mergeCell ref="D23:D24"/>
    <mergeCell ref="E23:G24"/>
    <mergeCell ref="AG23:AH24"/>
    <mergeCell ref="AG25:AH26"/>
    <mergeCell ref="D38:D39"/>
    <mergeCell ref="E38:G39"/>
    <mergeCell ref="H38:J38"/>
    <mergeCell ref="K38:M38"/>
    <mergeCell ref="N38:P38"/>
    <mergeCell ref="Q38:S39"/>
    <mergeCell ref="T38:V38"/>
    <mergeCell ref="W38:Y38"/>
    <mergeCell ref="Z38:Z39"/>
    <mergeCell ref="AA38:AA39"/>
    <mergeCell ref="AB38:AB39"/>
    <mergeCell ref="AC38:AC39"/>
    <mergeCell ref="AD38:AD39"/>
    <mergeCell ref="AE38:AE39"/>
    <mergeCell ref="AF38:AF39"/>
    <mergeCell ref="AG38:AH39"/>
    <mergeCell ref="AI38:AI39"/>
    <mergeCell ref="D40:D41"/>
    <mergeCell ref="E40:G41"/>
    <mergeCell ref="H40:J40"/>
    <mergeCell ref="K40:M40"/>
    <mergeCell ref="N40:P40"/>
    <mergeCell ref="Q40:S40"/>
    <mergeCell ref="T40:V41"/>
    <mergeCell ref="W40:Y40"/>
    <mergeCell ref="Z40:Z41"/>
    <mergeCell ref="AA40:AA41"/>
    <mergeCell ref="AB40:AB41"/>
    <mergeCell ref="AC40:AC41"/>
    <mergeCell ref="AD40:AD41"/>
    <mergeCell ref="AE40:AE41"/>
    <mergeCell ref="AF40:AF41"/>
    <mergeCell ref="AG40:AH41"/>
    <mergeCell ref="AI40:AI41"/>
    <mergeCell ref="D42:D43"/>
    <mergeCell ref="E42:G43"/>
    <mergeCell ref="H42:J42"/>
    <mergeCell ref="K42:M42"/>
    <mergeCell ref="N42:P42"/>
    <mergeCell ref="Q42:S42"/>
    <mergeCell ref="T42:V42"/>
    <mergeCell ref="W42:Y43"/>
    <mergeCell ref="Z42:Z43"/>
    <mergeCell ref="AA42:AA43"/>
    <mergeCell ref="AB42:AB43"/>
    <mergeCell ref="AC42:AC43"/>
    <mergeCell ref="AD42:AD43"/>
    <mergeCell ref="AE42:AE43"/>
    <mergeCell ref="AF42:AF43"/>
    <mergeCell ref="AG42:AH43"/>
    <mergeCell ref="AI42:AI43"/>
  </mergeCells>
  <phoneticPr fontId="1"/>
  <pageMargins left="0.39370078740157483" right="0.39370078740157483" top="0.39370078740157483" bottom="0.39370078740157483" header="0.31496062992125984" footer="0.31496062992125984"/>
  <pageSetup paperSize="9" scale="7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5"/>
  <sheetViews>
    <sheetView workbookViewId="0"/>
  </sheetViews>
  <sheetFormatPr defaultColWidth="9" defaultRowHeight="15"/>
  <cols>
    <col min="1" max="1" width="4" style="1" customWidth="1"/>
    <col min="2" max="2" width="3.7265625" style="1" customWidth="1"/>
    <col min="3" max="4" width="9" style="1"/>
    <col min="5" max="6" width="4.6328125" style="1" customWidth="1"/>
    <col min="7" max="8" width="9" style="1"/>
    <col min="9" max="10" width="4.6328125" style="1" customWidth="1"/>
    <col min="11" max="12" width="9" style="1"/>
    <col min="13" max="14" width="4.6328125" style="1" customWidth="1"/>
    <col min="15" max="16384" width="9" style="1"/>
  </cols>
  <sheetData>
    <row r="2" spans="2:14" ht="33" customHeight="1">
      <c r="B2" s="4"/>
    </row>
    <row r="4" spans="2:14" ht="19.5">
      <c r="D4" s="26" t="s">
        <v>140</v>
      </c>
    </row>
    <row r="6" spans="2:14" ht="16.5" customHeight="1">
      <c r="B6" s="1" t="s">
        <v>16</v>
      </c>
    </row>
    <row r="7" spans="2:14" ht="16.5" customHeight="1"/>
    <row r="8" spans="2:14" ht="16.5" customHeight="1">
      <c r="C8" s="81" t="s">
        <v>53</v>
      </c>
      <c r="D8" s="82"/>
    </row>
    <row r="9" spans="2:14" ht="16.5" customHeight="1">
      <c r="C9" s="83" t="s">
        <v>167</v>
      </c>
      <c r="D9" s="84"/>
      <c r="E9" s="5"/>
      <c r="F9" s="9"/>
      <c r="G9" s="9"/>
      <c r="H9" s="9"/>
      <c r="I9" s="6"/>
    </row>
    <row r="10" spans="2:14" ht="16.5" customHeight="1">
      <c r="I10" s="10"/>
    </row>
    <row r="11" spans="2:14" ht="16.5" customHeight="1">
      <c r="I11" s="10"/>
      <c r="K11" s="81"/>
      <c r="L11" s="82"/>
    </row>
    <row r="12" spans="2:14" ht="16.5" customHeight="1">
      <c r="C12" s="85" t="s">
        <v>54</v>
      </c>
      <c r="D12" s="86"/>
      <c r="I12" s="10"/>
      <c r="J12" s="8"/>
      <c r="K12" s="83"/>
      <c r="L12" s="84"/>
      <c r="M12" s="5"/>
      <c r="N12" s="7"/>
    </row>
    <row r="13" spans="2:14" ht="16.5" customHeight="1">
      <c r="C13" s="83" t="s">
        <v>164</v>
      </c>
      <c r="D13" s="84"/>
      <c r="E13" s="5"/>
      <c r="F13" s="7"/>
      <c r="I13" s="10"/>
      <c r="N13" s="7"/>
    </row>
    <row r="14" spans="2:14" ht="16.5" customHeight="1">
      <c r="F14" s="7"/>
      <c r="G14" s="81"/>
      <c r="H14" s="82"/>
      <c r="I14" s="11"/>
      <c r="N14" s="7"/>
    </row>
    <row r="15" spans="2:14" ht="16.5" customHeight="1">
      <c r="F15" s="8"/>
      <c r="G15" s="83"/>
      <c r="H15" s="84"/>
      <c r="I15" s="5"/>
      <c r="N15" s="7"/>
    </row>
    <row r="16" spans="2:14" ht="16.5" customHeight="1">
      <c r="C16" s="85" t="s">
        <v>55</v>
      </c>
      <c r="D16" s="86"/>
      <c r="F16" s="7"/>
      <c r="N16" s="7"/>
    </row>
    <row r="17" spans="3:16" ht="16.5" customHeight="1">
      <c r="C17" s="83" t="s">
        <v>168</v>
      </c>
      <c r="D17" s="84"/>
      <c r="E17" s="5"/>
      <c r="N17" s="7"/>
      <c r="O17" s="1" t="s">
        <v>17</v>
      </c>
    </row>
    <row r="18" spans="3:16" ht="16.5" customHeight="1">
      <c r="N18" s="7"/>
      <c r="O18" s="81"/>
      <c r="P18" s="82"/>
    </row>
    <row r="19" spans="3:16" ht="16.5" customHeight="1">
      <c r="N19" s="8"/>
      <c r="O19" s="83"/>
      <c r="P19" s="84"/>
    </row>
    <row r="20" spans="3:16" ht="16.5" customHeight="1">
      <c r="C20" s="85" t="s">
        <v>58</v>
      </c>
      <c r="D20" s="86"/>
      <c r="N20" s="7"/>
    </row>
    <row r="21" spans="3:16" ht="16.5" customHeight="1">
      <c r="C21" s="83" t="s">
        <v>162</v>
      </c>
      <c r="D21" s="84"/>
      <c r="E21" s="5"/>
      <c r="F21" s="7"/>
      <c r="N21" s="7"/>
      <c r="O21" s="1" t="s">
        <v>38</v>
      </c>
    </row>
    <row r="22" spans="3:16" ht="16.5" customHeight="1">
      <c r="F22" s="7"/>
      <c r="G22" s="81"/>
      <c r="H22" s="82"/>
      <c r="N22" s="7"/>
      <c r="O22" s="81"/>
      <c r="P22" s="82"/>
    </row>
    <row r="23" spans="3:16" ht="16.5" customHeight="1">
      <c r="F23" s="8"/>
      <c r="G23" s="83"/>
      <c r="H23" s="84"/>
      <c r="I23" s="8"/>
      <c r="N23" s="7"/>
      <c r="O23" s="83"/>
      <c r="P23" s="84"/>
    </row>
    <row r="24" spans="3:16" ht="16.5" customHeight="1">
      <c r="C24" s="85" t="s">
        <v>57</v>
      </c>
      <c r="D24" s="86"/>
      <c r="F24" s="7"/>
      <c r="I24" s="10"/>
      <c r="N24" s="7"/>
    </row>
    <row r="25" spans="3:16" ht="16.5" customHeight="1">
      <c r="C25" s="83" t="s">
        <v>169</v>
      </c>
      <c r="D25" s="84"/>
      <c r="E25" s="5"/>
      <c r="I25" s="10"/>
      <c r="K25" s="81"/>
      <c r="L25" s="82"/>
      <c r="N25" s="7"/>
    </row>
    <row r="26" spans="3:16" ht="16.5" customHeight="1">
      <c r="I26" s="10"/>
      <c r="J26" s="6"/>
      <c r="K26" s="83"/>
      <c r="L26" s="84"/>
      <c r="M26" s="5"/>
    </row>
    <row r="27" spans="3:16" ht="16.5" customHeight="1">
      <c r="I27" s="10"/>
    </row>
    <row r="28" spans="3:16" ht="16.5" customHeight="1">
      <c r="C28" s="85" t="s">
        <v>56</v>
      </c>
      <c r="D28" s="86"/>
      <c r="I28" s="11"/>
    </row>
    <row r="29" spans="3:16" ht="16.5" customHeight="1">
      <c r="C29" s="83" t="s">
        <v>161</v>
      </c>
      <c r="D29" s="84"/>
      <c r="E29" s="5"/>
      <c r="F29" s="9"/>
      <c r="G29" s="9"/>
      <c r="H29" s="9"/>
      <c r="I29" s="9"/>
      <c r="K29" s="81"/>
      <c r="L29" s="82"/>
    </row>
    <row r="30" spans="3:16" ht="16.5" customHeight="1">
      <c r="K30" s="83"/>
      <c r="L30" s="84"/>
      <c r="M30" s="5"/>
      <c r="N30" s="7"/>
      <c r="O30" s="1" t="s">
        <v>39</v>
      </c>
    </row>
    <row r="31" spans="3:16" ht="16.5" customHeight="1">
      <c r="N31" s="7"/>
      <c r="O31" s="81"/>
      <c r="P31" s="82"/>
    </row>
    <row r="32" spans="3:16" ht="16.5" customHeight="1">
      <c r="N32" s="8"/>
      <c r="O32" s="83"/>
      <c r="P32" s="84"/>
    </row>
    <row r="33" spans="2:16" ht="16.5" customHeight="1">
      <c r="K33" s="81"/>
      <c r="L33" s="82"/>
      <c r="N33" s="7"/>
    </row>
    <row r="34" spans="2:16" ht="16.5" customHeight="1">
      <c r="K34" s="83"/>
      <c r="L34" s="84"/>
      <c r="M34" s="5"/>
      <c r="O34" s="1" t="s">
        <v>40</v>
      </c>
    </row>
    <row r="35" spans="2:16" ht="16.5" customHeight="1">
      <c r="O35" s="81"/>
      <c r="P35" s="82"/>
    </row>
    <row r="36" spans="2:16" ht="16.5" customHeight="1">
      <c r="B36" s="1" t="s">
        <v>18</v>
      </c>
      <c r="O36" s="83"/>
      <c r="P36" s="84"/>
    </row>
    <row r="37" spans="2:16" ht="16.5" customHeight="1"/>
    <row r="38" spans="2:16" ht="16.5" customHeight="1">
      <c r="C38" s="85" t="s">
        <v>59</v>
      </c>
      <c r="D38" s="86"/>
    </row>
    <row r="39" spans="2:16" ht="16.5" customHeight="1">
      <c r="C39" s="83" t="s">
        <v>170</v>
      </c>
      <c r="D39" s="84"/>
      <c r="E39" s="5"/>
      <c r="F39" s="9"/>
      <c r="G39" s="9"/>
      <c r="H39" s="9"/>
      <c r="I39" s="6"/>
    </row>
    <row r="40" spans="2:16" ht="16.5" customHeight="1">
      <c r="I40" s="10"/>
    </row>
    <row r="41" spans="2:16" ht="16.5" customHeight="1">
      <c r="I41" s="10"/>
      <c r="K41" s="81"/>
      <c r="L41" s="82"/>
    </row>
    <row r="42" spans="2:16" ht="16.5" customHeight="1">
      <c r="C42" s="85" t="s">
        <v>62</v>
      </c>
      <c r="D42" s="86"/>
      <c r="I42" s="10"/>
      <c r="J42" s="8"/>
      <c r="K42" s="83"/>
      <c r="L42" s="84"/>
      <c r="M42" s="5"/>
      <c r="N42" s="7"/>
    </row>
    <row r="43" spans="2:16" ht="16.5" customHeight="1">
      <c r="C43" s="83" t="s">
        <v>165</v>
      </c>
      <c r="D43" s="84"/>
      <c r="E43" s="5"/>
      <c r="F43" s="7"/>
      <c r="I43" s="10"/>
      <c r="N43" s="7"/>
    </row>
    <row r="44" spans="2:16" ht="16.5" customHeight="1">
      <c r="F44" s="7"/>
      <c r="G44" s="81"/>
      <c r="H44" s="82"/>
      <c r="I44" s="11"/>
      <c r="N44" s="7"/>
    </row>
    <row r="45" spans="2:16" ht="16.5" customHeight="1">
      <c r="F45" s="8"/>
      <c r="G45" s="83"/>
      <c r="H45" s="84"/>
      <c r="I45" s="5"/>
      <c r="N45" s="7"/>
    </row>
    <row r="46" spans="2:16" ht="16.5" customHeight="1">
      <c r="C46" s="85" t="s">
        <v>63</v>
      </c>
      <c r="D46" s="86"/>
      <c r="F46" s="7"/>
      <c r="N46" s="7"/>
    </row>
    <row r="47" spans="2:16" ht="16.5" customHeight="1">
      <c r="C47" s="83" t="s">
        <v>171</v>
      </c>
      <c r="D47" s="84"/>
      <c r="E47" s="5"/>
      <c r="N47" s="7"/>
      <c r="O47" s="1" t="s">
        <v>19</v>
      </c>
    </row>
    <row r="48" spans="2:16" ht="16.5" customHeight="1">
      <c r="N48" s="7"/>
      <c r="O48" s="81"/>
      <c r="P48" s="82"/>
    </row>
    <row r="49" spans="3:16" ht="16.5" customHeight="1">
      <c r="N49" s="8"/>
      <c r="O49" s="83"/>
      <c r="P49" s="84"/>
    </row>
    <row r="50" spans="3:16" ht="16.5" customHeight="1">
      <c r="C50" s="87" t="s">
        <v>145</v>
      </c>
      <c r="D50" s="88"/>
      <c r="N50" s="7"/>
    </row>
    <row r="51" spans="3:16" ht="16.5" customHeight="1">
      <c r="C51" s="89"/>
      <c r="D51" s="90"/>
      <c r="E51" s="5"/>
      <c r="F51" s="7"/>
      <c r="N51" s="7"/>
      <c r="O51" s="1" t="s">
        <v>41</v>
      </c>
    </row>
    <row r="52" spans="3:16" ht="16.5" customHeight="1">
      <c r="F52" s="7"/>
      <c r="G52" s="81"/>
      <c r="H52" s="82"/>
      <c r="N52" s="7"/>
      <c r="O52" s="81"/>
      <c r="P52" s="82"/>
    </row>
    <row r="53" spans="3:16" ht="16.5" customHeight="1">
      <c r="F53" s="8"/>
      <c r="G53" s="83"/>
      <c r="H53" s="84"/>
      <c r="I53" s="8"/>
      <c r="N53" s="7"/>
      <c r="O53" s="83"/>
      <c r="P53" s="84"/>
    </row>
    <row r="54" spans="3:16" ht="16.5" customHeight="1">
      <c r="C54" s="85" t="s">
        <v>61</v>
      </c>
      <c r="D54" s="86"/>
      <c r="F54" s="7"/>
      <c r="I54" s="10"/>
      <c r="N54" s="7"/>
    </row>
    <row r="55" spans="3:16" ht="16.5" customHeight="1">
      <c r="C55" s="83" t="s">
        <v>172</v>
      </c>
      <c r="D55" s="84"/>
      <c r="E55" s="5"/>
      <c r="I55" s="10"/>
      <c r="K55" s="81"/>
      <c r="L55" s="82"/>
      <c r="N55" s="7"/>
    </row>
    <row r="56" spans="3:16" ht="16.5" customHeight="1">
      <c r="I56" s="10"/>
      <c r="J56" s="6"/>
      <c r="K56" s="83"/>
      <c r="L56" s="84"/>
      <c r="M56" s="5"/>
    </row>
    <row r="57" spans="3:16" ht="16.5" customHeight="1">
      <c r="I57" s="10"/>
    </row>
    <row r="58" spans="3:16" ht="16.5" customHeight="1">
      <c r="C58" s="85" t="s">
        <v>60</v>
      </c>
      <c r="D58" s="86"/>
      <c r="I58" s="11"/>
    </row>
    <row r="59" spans="3:16" ht="16.5" customHeight="1">
      <c r="C59" s="83" t="s">
        <v>166</v>
      </c>
      <c r="D59" s="84"/>
      <c r="E59" s="5"/>
      <c r="F59" s="9"/>
      <c r="G59" s="9"/>
      <c r="H59" s="9"/>
      <c r="I59" s="9"/>
      <c r="K59" s="81"/>
      <c r="L59" s="82"/>
    </row>
    <row r="60" spans="3:16" ht="16.5" customHeight="1">
      <c r="K60" s="83"/>
      <c r="L60" s="84"/>
      <c r="M60" s="5"/>
      <c r="N60" s="7"/>
    </row>
    <row r="61" spans="3:16" ht="16.5" customHeight="1">
      <c r="N61" s="7"/>
      <c r="O61" s="81"/>
      <c r="P61" s="82"/>
    </row>
    <row r="62" spans="3:16" ht="16.5" customHeight="1">
      <c r="N62" s="8"/>
      <c r="O62" s="83"/>
      <c r="P62" s="84"/>
    </row>
    <row r="63" spans="3:16" ht="16.5" customHeight="1">
      <c r="K63" s="81"/>
      <c r="L63" s="82"/>
      <c r="N63" s="7"/>
    </row>
    <row r="64" spans="3:16" ht="16.5" customHeight="1">
      <c r="K64" s="83"/>
      <c r="L64" s="84"/>
      <c r="M64" s="5"/>
    </row>
    <row r="65" ht="16.5" customHeight="1"/>
  </sheetData>
  <mergeCells count="42">
    <mergeCell ref="C39:D39"/>
    <mergeCell ref="O61:P62"/>
    <mergeCell ref="K63:L64"/>
    <mergeCell ref="O48:P49"/>
    <mergeCell ref="C50:D51"/>
    <mergeCell ref="G52:H53"/>
    <mergeCell ref="K55:L56"/>
    <mergeCell ref="C59:D59"/>
    <mergeCell ref="C46:D46"/>
    <mergeCell ref="C47:D47"/>
    <mergeCell ref="C54:D54"/>
    <mergeCell ref="C55:D55"/>
    <mergeCell ref="C58:D58"/>
    <mergeCell ref="K59:L60"/>
    <mergeCell ref="G44:H45"/>
    <mergeCell ref="K33:L34"/>
    <mergeCell ref="O35:P36"/>
    <mergeCell ref="O52:P53"/>
    <mergeCell ref="C42:D42"/>
    <mergeCell ref="C43:D43"/>
    <mergeCell ref="O18:P19"/>
    <mergeCell ref="K29:L30"/>
    <mergeCell ref="G14:H15"/>
    <mergeCell ref="G22:H23"/>
    <mergeCell ref="O31:P32"/>
    <mergeCell ref="K41:L42"/>
    <mergeCell ref="C16:D16"/>
    <mergeCell ref="C24:D24"/>
    <mergeCell ref="C17:D17"/>
    <mergeCell ref="C21:D21"/>
    <mergeCell ref="C25:D25"/>
    <mergeCell ref="C28:D28"/>
    <mergeCell ref="C29:D29"/>
    <mergeCell ref="C38:D38"/>
    <mergeCell ref="K11:L12"/>
    <mergeCell ref="K25:L26"/>
    <mergeCell ref="O22:P23"/>
    <mergeCell ref="C8:D8"/>
    <mergeCell ref="C12:D12"/>
    <mergeCell ref="C20:D20"/>
    <mergeCell ref="C9:D9"/>
    <mergeCell ref="C13:D13"/>
  </mergeCells>
  <phoneticPr fontId="1"/>
  <pageMargins left="0.39370078740157483" right="0.39370078740157483" top="0.39370078740157483" bottom="0.39370078740157483" header="0.31496062992125984" footer="0.31496062992125984"/>
  <pageSetup paperSize="9" scale="7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6"/>
  <sheetViews>
    <sheetView tabSelected="1" topLeftCell="A57" zoomScaleNormal="100" workbookViewId="0">
      <selection activeCell="U82" sqref="U82"/>
    </sheetView>
  </sheetViews>
  <sheetFormatPr defaultColWidth="2.453125" defaultRowHeight="18" customHeight="1"/>
  <cols>
    <col min="1" max="1" width="2.36328125" style="1" customWidth="1"/>
    <col min="2" max="7" width="2.453125" style="1"/>
    <col min="8" max="8" width="5.26953125" style="1" customWidth="1"/>
    <col min="9" max="12" width="2.453125" style="1"/>
    <col min="13" max="18" width="3.6328125" style="1" customWidth="1"/>
    <col min="19" max="24" width="2.453125" style="1"/>
    <col min="25" max="30" width="3.6328125" style="1" customWidth="1"/>
    <col min="31" max="38" width="3.90625" style="1" customWidth="1"/>
    <col min="39" max="43" width="2.453125" style="1"/>
    <col min="44" max="44" width="3" style="1" bestFit="1" customWidth="1"/>
    <col min="45" max="45" width="2.453125" style="1"/>
    <col min="46" max="50" width="2.453125" style="3" customWidth="1"/>
    <col min="51" max="56" width="2.90625" style="1" customWidth="1"/>
    <col min="57" max="57" width="2.453125" style="1"/>
    <col min="58" max="59" width="3" style="1" bestFit="1" customWidth="1"/>
    <col min="60" max="16384" width="2.453125" style="1"/>
  </cols>
  <sheetData>
    <row r="1" spans="3:50" ht="7.5" customHeight="1"/>
    <row r="2" spans="3:50" ht="45.75" customHeight="1">
      <c r="C2" s="2"/>
    </row>
    <row r="3" spans="3:50" ht="15.75" customHeight="1">
      <c r="C3" s="2"/>
      <c r="F3" s="4"/>
    </row>
    <row r="4" spans="3:50" ht="24.75" customHeight="1">
      <c r="C4" s="2"/>
      <c r="F4" s="4"/>
      <c r="G4" s="4"/>
      <c r="H4" s="26" t="s">
        <v>140</v>
      </c>
    </row>
    <row r="5" spans="3:50" ht="20.25" customHeight="1"/>
    <row r="6" spans="3:50" ht="20.25" customHeight="1"/>
    <row r="7" spans="3:50" s="46" customFormat="1" ht="20.25" customHeight="1">
      <c r="AT7" s="47"/>
      <c r="AU7" s="47"/>
      <c r="AV7" s="47"/>
      <c r="AW7" s="47"/>
      <c r="AX7" s="47"/>
    </row>
    <row r="8" spans="3:50" s="46" customFormat="1" ht="20.25" customHeight="1">
      <c r="D8" s="46" t="s">
        <v>37</v>
      </c>
      <c r="AT8" s="47"/>
      <c r="AU8" s="47"/>
      <c r="AV8" s="47"/>
      <c r="AW8" s="47"/>
      <c r="AX8" s="47"/>
    </row>
    <row r="9" spans="3:50" s="46" customFormat="1" ht="20.25" customHeight="1">
      <c r="D9" s="126" t="s">
        <v>107</v>
      </c>
      <c r="E9" s="126"/>
      <c r="F9" s="126"/>
      <c r="G9" s="126"/>
      <c r="H9" s="126"/>
      <c r="I9" s="126"/>
      <c r="J9" s="126"/>
      <c r="K9" s="126"/>
      <c r="L9" s="126"/>
      <c r="M9" s="126" t="s">
        <v>108</v>
      </c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64"/>
      <c r="Z9" s="64"/>
      <c r="AC9" s="126" t="s">
        <v>123</v>
      </c>
      <c r="AD9" s="126"/>
      <c r="AE9" s="126"/>
      <c r="AF9" s="126"/>
      <c r="AG9" s="126"/>
      <c r="AH9" s="126"/>
      <c r="AI9" s="126"/>
      <c r="AJ9" s="126"/>
      <c r="AK9" s="126"/>
      <c r="AL9" s="126"/>
      <c r="AT9" s="47"/>
      <c r="AU9" s="47"/>
      <c r="AV9" s="47"/>
      <c r="AW9" s="47"/>
      <c r="AX9" s="47"/>
    </row>
    <row r="10" spans="3:50" s="46" customFormat="1" ht="20.25" customHeight="1">
      <c r="D10" s="121"/>
      <c r="E10" s="122"/>
      <c r="F10" s="121" t="s">
        <v>4</v>
      </c>
      <c r="G10" s="104"/>
      <c r="H10" s="122"/>
      <c r="I10" s="104" t="s">
        <v>3</v>
      </c>
      <c r="J10" s="104"/>
      <c r="K10" s="104"/>
      <c r="L10" s="104"/>
      <c r="M10" s="121" t="s">
        <v>5</v>
      </c>
      <c r="N10" s="104"/>
      <c r="O10" s="104"/>
      <c r="P10" s="104"/>
      <c r="Q10" s="104"/>
      <c r="R10" s="122"/>
      <c r="S10" s="121" t="s">
        <v>6</v>
      </c>
      <c r="T10" s="104"/>
      <c r="U10" s="104"/>
      <c r="V10" s="104"/>
      <c r="W10" s="104"/>
      <c r="X10" s="104"/>
      <c r="Y10" s="121" t="s">
        <v>7</v>
      </c>
      <c r="Z10" s="104"/>
      <c r="AA10" s="104"/>
      <c r="AB10" s="104"/>
      <c r="AC10" s="104"/>
      <c r="AD10" s="122"/>
      <c r="AE10" s="121" t="s">
        <v>86</v>
      </c>
      <c r="AF10" s="104"/>
      <c r="AG10" s="104"/>
      <c r="AH10" s="104"/>
      <c r="AI10" s="121" t="s">
        <v>68</v>
      </c>
      <c r="AJ10" s="104"/>
      <c r="AK10" s="104"/>
      <c r="AL10" s="122"/>
      <c r="AT10" s="47"/>
      <c r="AU10" s="47"/>
      <c r="AV10" s="47"/>
      <c r="AW10" s="47"/>
      <c r="AX10" s="47"/>
    </row>
    <row r="11" spans="3:50" s="46" customFormat="1" ht="20.25" customHeight="1">
      <c r="D11" s="94" t="s">
        <v>8</v>
      </c>
      <c r="E11" s="96"/>
      <c r="F11" s="94" t="s">
        <v>67</v>
      </c>
      <c r="G11" s="95"/>
      <c r="H11" s="96"/>
      <c r="I11" s="105">
        <v>0.4375</v>
      </c>
      <c r="J11" s="95"/>
      <c r="K11" s="95"/>
      <c r="L11" s="96"/>
      <c r="M11" s="94" t="s">
        <v>93</v>
      </c>
      <c r="N11" s="95"/>
      <c r="O11" s="95"/>
      <c r="P11" s="95"/>
      <c r="Q11" s="95"/>
      <c r="R11" s="96"/>
      <c r="S11" s="94">
        <v>0</v>
      </c>
      <c r="T11" s="95"/>
      <c r="U11" s="103" t="s">
        <v>160</v>
      </c>
      <c r="V11" s="95"/>
      <c r="W11" s="95">
        <v>4</v>
      </c>
      <c r="X11" s="96"/>
      <c r="Y11" s="94" t="s">
        <v>113</v>
      </c>
      <c r="Z11" s="95"/>
      <c r="AA11" s="95"/>
      <c r="AB11" s="95"/>
      <c r="AC11" s="95"/>
      <c r="AD11" s="96"/>
      <c r="AE11" s="94" t="s">
        <v>102</v>
      </c>
      <c r="AF11" s="95"/>
      <c r="AG11" s="95"/>
      <c r="AH11" s="96"/>
      <c r="AI11" s="94" t="s">
        <v>126</v>
      </c>
      <c r="AJ11" s="95"/>
      <c r="AK11" s="95"/>
      <c r="AL11" s="96"/>
      <c r="AT11" s="63"/>
      <c r="AU11" s="47"/>
      <c r="AV11" s="47"/>
      <c r="AW11" s="47"/>
      <c r="AX11" s="47"/>
    </row>
    <row r="12" spans="3:50" s="46" customFormat="1" ht="20.25" customHeight="1">
      <c r="D12" s="94" t="s">
        <v>9</v>
      </c>
      <c r="E12" s="96"/>
      <c r="F12" s="94" t="s">
        <v>87</v>
      </c>
      <c r="G12" s="95"/>
      <c r="H12" s="96"/>
      <c r="I12" s="105">
        <v>0.45833333333333331</v>
      </c>
      <c r="J12" s="106"/>
      <c r="K12" s="106"/>
      <c r="L12" s="107"/>
      <c r="M12" s="94" t="s">
        <v>101</v>
      </c>
      <c r="N12" s="95"/>
      <c r="O12" s="95"/>
      <c r="P12" s="95"/>
      <c r="Q12" s="95"/>
      <c r="R12" s="96"/>
      <c r="S12" s="94">
        <v>0</v>
      </c>
      <c r="T12" s="95"/>
      <c r="U12" s="103" t="s">
        <v>160</v>
      </c>
      <c r="V12" s="95"/>
      <c r="W12" s="95">
        <v>0</v>
      </c>
      <c r="X12" s="96"/>
      <c r="Y12" s="94" t="s">
        <v>102</v>
      </c>
      <c r="Z12" s="95"/>
      <c r="AA12" s="95"/>
      <c r="AB12" s="95"/>
      <c r="AC12" s="95"/>
      <c r="AD12" s="96"/>
      <c r="AE12" s="94" t="s">
        <v>100</v>
      </c>
      <c r="AF12" s="95"/>
      <c r="AG12" s="95"/>
      <c r="AH12" s="96"/>
      <c r="AI12" s="94" t="s">
        <v>93</v>
      </c>
      <c r="AJ12" s="95"/>
      <c r="AK12" s="95"/>
      <c r="AL12" s="96"/>
    </row>
    <row r="13" spans="3:50" s="46" customFormat="1" ht="20.25" customHeight="1">
      <c r="D13" s="94" t="s">
        <v>10</v>
      </c>
      <c r="E13" s="96"/>
      <c r="F13" s="94" t="s">
        <v>33</v>
      </c>
      <c r="G13" s="95"/>
      <c r="H13" s="96"/>
      <c r="I13" s="105">
        <v>0.47916666666666669</v>
      </c>
      <c r="J13" s="106"/>
      <c r="K13" s="106"/>
      <c r="L13" s="107"/>
      <c r="M13" s="94" t="s">
        <v>133</v>
      </c>
      <c r="N13" s="95"/>
      <c r="O13" s="95"/>
      <c r="P13" s="95"/>
      <c r="Q13" s="95"/>
      <c r="R13" s="96"/>
      <c r="S13" s="94">
        <v>0</v>
      </c>
      <c r="T13" s="95"/>
      <c r="U13" s="103" t="s">
        <v>160</v>
      </c>
      <c r="V13" s="95"/>
      <c r="W13" s="95">
        <v>4</v>
      </c>
      <c r="X13" s="96"/>
      <c r="Y13" s="94" t="s">
        <v>50</v>
      </c>
      <c r="Z13" s="95"/>
      <c r="AA13" s="95"/>
      <c r="AB13" s="95"/>
      <c r="AC13" s="95"/>
      <c r="AD13" s="96"/>
      <c r="AE13" s="94" t="s">
        <v>104</v>
      </c>
      <c r="AF13" s="95"/>
      <c r="AG13" s="95"/>
      <c r="AH13" s="96"/>
      <c r="AI13" s="94" t="s">
        <v>103</v>
      </c>
      <c r="AJ13" s="95"/>
      <c r="AK13" s="95"/>
      <c r="AL13" s="96"/>
    </row>
    <row r="14" spans="3:50" s="46" customFormat="1" ht="20.25" customHeight="1">
      <c r="D14" s="94" t="s">
        <v>11</v>
      </c>
      <c r="E14" s="96"/>
      <c r="F14" s="94" t="s">
        <v>88</v>
      </c>
      <c r="G14" s="95"/>
      <c r="H14" s="96"/>
      <c r="I14" s="105">
        <v>0.5</v>
      </c>
      <c r="J14" s="106"/>
      <c r="K14" s="106"/>
      <c r="L14" s="107"/>
      <c r="M14" s="94" t="s">
        <v>114</v>
      </c>
      <c r="N14" s="95"/>
      <c r="O14" s="95"/>
      <c r="P14" s="95"/>
      <c r="Q14" s="95"/>
      <c r="R14" s="96"/>
      <c r="S14" s="94">
        <v>3</v>
      </c>
      <c r="T14" s="95"/>
      <c r="U14" s="103" t="s">
        <v>160</v>
      </c>
      <c r="V14" s="95"/>
      <c r="W14" s="95">
        <v>0</v>
      </c>
      <c r="X14" s="96"/>
      <c r="Y14" s="94" t="s">
        <v>104</v>
      </c>
      <c r="Z14" s="95"/>
      <c r="AA14" s="95"/>
      <c r="AB14" s="95"/>
      <c r="AC14" s="95"/>
      <c r="AD14" s="96"/>
      <c r="AE14" s="94" t="s">
        <v>50</v>
      </c>
      <c r="AF14" s="95"/>
      <c r="AG14" s="95"/>
      <c r="AH14" s="96"/>
      <c r="AI14" s="94" t="s">
        <v>133</v>
      </c>
      <c r="AJ14" s="95"/>
      <c r="AK14" s="95"/>
      <c r="AL14" s="96"/>
    </row>
    <row r="15" spans="3:50" s="46" customFormat="1" ht="20.25" customHeight="1">
      <c r="D15" s="94" t="s">
        <v>12</v>
      </c>
      <c r="E15" s="96"/>
      <c r="F15" s="94" t="s">
        <v>33</v>
      </c>
      <c r="G15" s="95"/>
      <c r="H15" s="96"/>
      <c r="I15" s="105">
        <v>0.52083333333333337</v>
      </c>
      <c r="J15" s="106"/>
      <c r="K15" s="106"/>
      <c r="L15" s="107"/>
      <c r="M15" s="94" t="s">
        <v>95</v>
      </c>
      <c r="N15" s="95"/>
      <c r="O15" s="95"/>
      <c r="P15" s="95"/>
      <c r="Q15" s="95"/>
      <c r="R15" s="96"/>
      <c r="S15" s="94">
        <v>6</v>
      </c>
      <c r="T15" s="95"/>
      <c r="U15" s="103" t="s">
        <v>160</v>
      </c>
      <c r="V15" s="95"/>
      <c r="W15" s="95">
        <v>1</v>
      </c>
      <c r="X15" s="96"/>
      <c r="Y15" s="94" t="s">
        <v>93</v>
      </c>
      <c r="Z15" s="95"/>
      <c r="AA15" s="95"/>
      <c r="AB15" s="95"/>
      <c r="AC15" s="95"/>
      <c r="AD15" s="96"/>
      <c r="AE15" s="94" t="s">
        <v>101</v>
      </c>
      <c r="AF15" s="95"/>
      <c r="AG15" s="95"/>
      <c r="AH15" s="96"/>
      <c r="AI15" s="94" t="s">
        <v>105</v>
      </c>
      <c r="AJ15" s="95"/>
      <c r="AK15" s="95"/>
      <c r="AL15" s="96"/>
    </row>
    <row r="16" spans="3:50" s="46" customFormat="1" ht="20.25" customHeight="1">
      <c r="D16" s="94" t="s">
        <v>13</v>
      </c>
      <c r="E16" s="96"/>
      <c r="F16" s="94" t="s">
        <v>89</v>
      </c>
      <c r="G16" s="95"/>
      <c r="H16" s="96"/>
      <c r="I16" s="105">
        <v>0.54166666666666663</v>
      </c>
      <c r="J16" s="106"/>
      <c r="K16" s="106"/>
      <c r="L16" s="107"/>
      <c r="M16" s="94" t="s">
        <v>105</v>
      </c>
      <c r="N16" s="95"/>
      <c r="O16" s="95"/>
      <c r="P16" s="95"/>
      <c r="Q16" s="95"/>
      <c r="R16" s="96"/>
      <c r="S16" s="94">
        <v>7</v>
      </c>
      <c r="T16" s="95"/>
      <c r="U16" s="103" t="s">
        <v>160</v>
      </c>
      <c r="V16" s="95"/>
      <c r="W16" s="95">
        <v>0</v>
      </c>
      <c r="X16" s="96"/>
      <c r="Y16" s="94" t="s">
        <v>115</v>
      </c>
      <c r="Z16" s="95"/>
      <c r="AA16" s="95"/>
      <c r="AB16" s="95"/>
      <c r="AC16" s="95"/>
      <c r="AD16" s="96"/>
      <c r="AE16" s="94" t="s">
        <v>93</v>
      </c>
      <c r="AF16" s="95"/>
      <c r="AG16" s="95"/>
      <c r="AH16" s="96"/>
      <c r="AI16" s="94" t="s">
        <v>95</v>
      </c>
      <c r="AJ16" s="95"/>
      <c r="AK16" s="95"/>
      <c r="AL16" s="96"/>
    </row>
    <row r="17" spans="4:50" s="46" customFormat="1" ht="20.25" customHeight="1">
      <c r="D17" s="94" t="s">
        <v>14</v>
      </c>
      <c r="E17" s="96"/>
      <c r="F17" s="94" t="s">
        <v>33</v>
      </c>
      <c r="G17" s="95"/>
      <c r="H17" s="96"/>
      <c r="I17" s="105">
        <v>0.5625</v>
      </c>
      <c r="J17" s="95"/>
      <c r="K17" s="95"/>
      <c r="L17" s="96"/>
      <c r="M17" s="94" t="s">
        <v>134</v>
      </c>
      <c r="N17" s="95"/>
      <c r="O17" s="95"/>
      <c r="P17" s="95"/>
      <c r="Q17" s="95"/>
      <c r="R17" s="96"/>
      <c r="S17" s="94">
        <v>7</v>
      </c>
      <c r="T17" s="95"/>
      <c r="U17" s="103" t="s">
        <v>160</v>
      </c>
      <c r="V17" s="95"/>
      <c r="W17" s="95">
        <v>0</v>
      </c>
      <c r="X17" s="96"/>
      <c r="Y17" s="94" t="s">
        <v>133</v>
      </c>
      <c r="Z17" s="95"/>
      <c r="AA17" s="95"/>
      <c r="AB17" s="95"/>
      <c r="AC17" s="95"/>
      <c r="AD17" s="96"/>
      <c r="AE17" s="94" t="s">
        <v>103</v>
      </c>
      <c r="AF17" s="95"/>
      <c r="AG17" s="95"/>
      <c r="AH17" s="96"/>
      <c r="AI17" s="94" t="s">
        <v>102</v>
      </c>
      <c r="AJ17" s="95"/>
      <c r="AK17" s="95"/>
      <c r="AL17" s="96"/>
      <c r="AT17" s="47"/>
      <c r="AU17" s="47"/>
      <c r="AV17" s="47"/>
      <c r="AW17" s="47"/>
      <c r="AX17" s="47"/>
    </row>
    <row r="18" spans="4:50" s="46" customFormat="1" ht="20.25" customHeight="1">
      <c r="D18" s="94" t="s">
        <v>64</v>
      </c>
      <c r="E18" s="96"/>
      <c r="F18" s="94" t="s">
        <v>88</v>
      </c>
      <c r="G18" s="95"/>
      <c r="H18" s="96"/>
      <c r="I18" s="105">
        <v>0.58333333333333337</v>
      </c>
      <c r="J18" s="106"/>
      <c r="K18" s="106"/>
      <c r="L18" s="107"/>
      <c r="M18" s="94" t="s">
        <v>102</v>
      </c>
      <c r="N18" s="95"/>
      <c r="O18" s="95"/>
      <c r="P18" s="95"/>
      <c r="Q18" s="95"/>
      <c r="R18" s="96"/>
      <c r="S18" s="94">
        <v>0</v>
      </c>
      <c r="T18" s="95"/>
      <c r="U18" s="103" t="s">
        <v>160</v>
      </c>
      <c r="V18" s="95"/>
      <c r="W18" s="95">
        <v>0</v>
      </c>
      <c r="X18" s="96"/>
      <c r="Y18" s="94" t="s">
        <v>103</v>
      </c>
      <c r="Z18" s="95"/>
      <c r="AA18" s="95"/>
      <c r="AB18" s="95"/>
      <c r="AC18" s="95"/>
      <c r="AD18" s="96"/>
      <c r="AE18" s="94" t="s">
        <v>133</v>
      </c>
      <c r="AF18" s="95"/>
      <c r="AG18" s="95"/>
      <c r="AH18" s="96"/>
      <c r="AI18" s="94" t="s">
        <v>134</v>
      </c>
      <c r="AJ18" s="95"/>
      <c r="AK18" s="95"/>
      <c r="AL18" s="96"/>
      <c r="AT18" s="47"/>
      <c r="AU18" s="47"/>
      <c r="AV18" s="47"/>
      <c r="AW18" s="47"/>
      <c r="AX18" s="47"/>
    </row>
    <row r="19" spans="4:50" s="46" customFormat="1" ht="20.25" customHeight="1">
      <c r="D19" s="94" t="s">
        <v>65</v>
      </c>
      <c r="E19" s="96"/>
      <c r="F19" s="94" t="s">
        <v>33</v>
      </c>
      <c r="G19" s="95"/>
      <c r="H19" s="96"/>
      <c r="I19" s="105">
        <v>0.60416666666666663</v>
      </c>
      <c r="J19" s="106"/>
      <c r="K19" s="106"/>
      <c r="L19" s="107"/>
      <c r="M19" s="94" t="s">
        <v>81</v>
      </c>
      <c r="N19" s="95"/>
      <c r="O19" s="95"/>
      <c r="P19" s="95"/>
      <c r="Q19" s="95"/>
      <c r="R19" s="96"/>
      <c r="S19" s="94">
        <v>3</v>
      </c>
      <c r="T19" s="95"/>
      <c r="U19" s="103" t="s">
        <v>160</v>
      </c>
      <c r="V19" s="95"/>
      <c r="W19" s="95">
        <v>1</v>
      </c>
      <c r="X19" s="96"/>
      <c r="Y19" s="94" t="s">
        <v>99</v>
      </c>
      <c r="Z19" s="95"/>
      <c r="AA19" s="95"/>
      <c r="AB19" s="95"/>
      <c r="AC19" s="95"/>
      <c r="AD19" s="96"/>
      <c r="AE19" s="94" t="s">
        <v>105</v>
      </c>
      <c r="AF19" s="95"/>
      <c r="AG19" s="95"/>
      <c r="AH19" s="96"/>
      <c r="AI19" s="94" t="s">
        <v>104</v>
      </c>
      <c r="AJ19" s="95"/>
      <c r="AK19" s="95"/>
      <c r="AL19" s="96"/>
      <c r="AT19" s="47"/>
      <c r="AU19" s="47"/>
      <c r="AV19" s="47"/>
      <c r="AW19" s="47"/>
      <c r="AX19" s="47"/>
    </row>
    <row r="20" spans="4:50" s="46" customFormat="1" ht="20.25" customHeight="1">
      <c r="D20" s="94" t="s">
        <v>66</v>
      </c>
      <c r="E20" s="96"/>
      <c r="F20" s="108" t="s">
        <v>34</v>
      </c>
      <c r="G20" s="109"/>
      <c r="H20" s="110"/>
      <c r="I20" s="105">
        <v>0.625</v>
      </c>
      <c r="J20" s="95"/>
      <c r="K20" s="95"/>
      <c r="L20" s="96"/>
      <c r="M20" s="94" t="s">
        <v>104</v>
      </c>
      <c r="N20" s="95"/>
      <c r="O20" s="95"/>
      <c r="P20" s="95"/>
      <c r="Q20" s="95"/>
      <c r="R20" s="96"/>
      <c r="S20" s="94">
        <v>0</v>
      </c>
      <c r="T20" s="95"/>
      <c r="U20" s="103" t="s">
        <v>160</v>
      </c>
      <c r="V20" s="95"/>
      <c r="W20" s="95">
        <v>4</v>
      </c>
      <c r="X20" s="96"/>
      <c r="Y20" s="108" t="s">
        <v>105</v>
      </c>
      <c r="Z20" s="109"/>
      <c r="AA20" s="109"/>
      <c r="AB20" s="109"/>
      <c r="AC20" s="109"/>
      <c r="AD20" s="110"/>
      <c r="AE20" s="108" t="s">
        <v>99</v>
      </c>
      <c r="AF20" s="109"/>
      <c r="AG20" s="109"/>
      <c r="AH20" s="110"/>
      <c r="AI20" s="108" t="s">
        <v>81</v>
      </c>
      <c r="AJ20" s="109"/>
      <c r="AK20" s="109"/>
      <c r="AL20" s="110"/>
      <c r="AT20" s="47"/>
    </row>
    <row r="21" spans="4:50" s="46" customFormat="1" ht="20.25" customHeight="1"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61"/>
      <c r="AF21" s="61"/>
      <c r="AG21" s="61"/>
      <c r="AH21" s="61"/>
      <c r="AI21" s="111"/>
      <c r="AJ21" s="111"/>
      <c r="AK21" s="111"/>
      <c r="AL21" s="111"/>
      <c r="AT21" s="47"/>
    </row>
    <row r="22" spans="4:50" s="46" customFormat="1" ht="20.25" customHeight="1">
      <c r="D22" s="48" t="s">
        <v>37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T22" s="47"/>
    </row>
    <row r="23" spans="4:50" s="46" customFormat="1" ht="20.25" customHeight="1">
      <c r="D23" s="126" t="s">
        <v>109</v>
      </c>
      <c r="E23" s="126"/>
      <c r="F23" s="126"/>
      <c r="G23" s="126"/>
      <c r="H23" s="126"/>
      <c r="I23" s="126"/>
      <c r="J23" s="126"/>
      <c r="K23" s="126"/>
      <c r="L23" s="126"/>
      <c r="M23" s="126" t="s">
        <v>110</v>
      </c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AC23" s="126" t="s">
        <v>122</v>
      </c>
      <c r="AD23" s="126"/>
      <c r="AE23" s="126"/>
      <c r="AF23" s="126"/>
      <c r="AG23" s="126"/>
      <c r="AH23" s="126"/>
      <c r="AI23" s="126"/>
      <c r="AJ23" s="126"/>
      <c r="AK23" s="126"/>
      <c r="AL23" s="126"/>
      <c r="AT23" s="47"/>
    </row>
    <row r="24" spans="4:50" s="46" customFormat="1" ht="20.25" customHeight="1">
      <c r="D24" s="121"/>
      <c r="E24" s="122"/>
      <c r="F24" s="121" t="s">
        <v>4</v>
      </c>
      <c r="G24" s="104"/>
      <c r="H24" s="122"/>
      <c r="I24" s="104" t="s">
        <v>3</v>
      </c>
      <c r="J24" s="104"/>
      <c r="K24" s="104"/>
      <c r="L24" s="104"/>
      <c r="M24" s="121" t="s">
        <v>5</v>
      </c>
      <c r="N24" s="104"/>
      <c r="O24" s="104"/>
      <c r="P24" s="104"/>
      <c r="Q24" s="104"/>
      <c r="R24" s="122"/>
      <c r="S24" s="121" t="s">
        <v>6</v>
      </c>
      <c r="T24" s="104"/>
      <c r="U24" s="104"/>
      <c r="V24" s="104"/>
      <c r="W24" s="104"/>
      <c r="X24" s="104"/>
      <c r="Y24" s="121" t="s">
        <v>7</v>
      </c>
      <c r="Z24" s="104"/>
      <c r="AA24" s="104"/>
      <c r="AB24" s="104"/>
      <c r="AC24" s="104"/>
      <c r="AD24" s="122"/>
      <c r="AE24" s="121" t="s">
        <v>86</v>
      </c>
      <c r="AF24" s="104"/>
      <c r="AG24" s="104"/>
      <c r="AH24" s="104"/>
      <c r="AI24" s="121" t="s">
        <v>68</v>
      </c>
      <c r="AJ24" s="104"/>
      <c r="AK24" s="104"/>
      <c r="AL24" s="122"/>
      <c r="AT24" s="47"/>
      <c r="AU24" s="47"/>
      <c r="AV24" s="47"/>
      <c r="AW24" s="47"/>
      <c r="AX24" s="47"/>
    </row>
    <row r="25" spans="4:50" s="46" customFormat="1" ht="20.25" customHeight="1">
      <c r="D25" s="94" t="s">
        <v>8</v>
      </c>
      <c r="E25" s="96"/>
      <c r="F25" s="94" t="s">
        <v>67</v>
      </c>
      <c r="G25" s="95"/>
      <c r="H25" s="96"/>
      <c r="I25" s="97">
        <v>0.39583333333333331</v>
      </c>
      <c r="J25" s="123"/>
      <c r="K25" s="123"/>
      <c r="L25" s="124"/>
      <c r="M25" s="94" t="s">
        <v>93</v>
      </c>
      <c r="N25" s="95"/>
      <c r="O25" s="95"/>
      <c r="P25" s="95"/>
      <c r="Q25" s="95"/>
      <c r="R25" s="96"/>
      <c r="S25" s="94">
        <v>0</v>
      </c>
      <c r="T25" s="95"/>
      <c r="U25" s="103" t="s">
        <v>160</v>
      </c>
      <c r="V25" s="95"/>
      <c r="W25" s="95">
        <v>3</v>
      </c>
      <c r="X25" s="96"/>
      <c r="Y25" s="94" t="s">
        <v>97</v>
      </c>
      <c r="Z25" s="95"/>
      <c r="AA25" s="95"/>
      <c r="AB25" s="95"/>
      <c r="AC25" s="95"/>
      <c r="AD25" s="96"/>
      <c r="AE25" s="94" t="s">
        <v>103</v>
      </c>
      <c r="AF25" s="95"/>
      <c r="AG25" s="95"/>
      <c r="AH25" s="96"/>
      <c r="AI25" s="94" t="s">
        <v>116</v>
      </c>
      <c r="AJ25" s="95"/>
      <c r="AK25" s="95"/>
      <c r="AL25" s="96"/>
    </row>
    <row r="26" spans="4:50" s="46" customFormat="1" ht="20.25" customHeight="1">
      <c r="D26" s="94" t="s">
        <v>9</v>
      </c>
      <c r="E26" s="96"/>
      <c r="F26" s="94" t="s">
        <v>87</v>
      </c>
      <c r="G26" s="95"/>
      <c r="H26" s="96"/>
      <c r="I26" s="97">
        <v>0.41666666666666669</v>
      </c>
      <c r="J26" s="98"/>
      <c r="K26" s="98"/>
      <c r="L26" s="99"/>
      <c r="M26" s="94" t="s">
        <v>116</v>
      </c>
      <c r="N26" s="95"/>
      <c r="O26" s="95"/>
      <c r="P26" s="95"/>
      <c r="Q26" s="95"/>
      <c r="R26" s="96"/>
      <c r="S26" s="94">
        <v>1</v>
      </c>
      <c r="T26" s="95"/>
      <c r="U26" s="103" t="s">
        <v>160</v>
      </c>
      <c r="V26" s="95"/>
      <c r="W26" s="95">
        <v>3</v>
      </c>
      <c r="X26" s="96"/>
      <c r="Y26" s="94" t="s">
        <v>118</v>
      </c>
      <c r="Z26" s="95"/>
      <c r="AA26" s="95"/>
      <c r="AB26" s="95"/>
      <c r="AC26" s="95"/>
      <c r="AD26" s="96"/>
      <c r="AE26" s="94" t="s">
        <v>135</v>
      </c>
      <c r="AF26" s="95"/>
      <c r="AG26" s="95"/>
      <c r="AH26" s="96"/>
      <c r="AI26" s="94" t="s">
        <v>136</v>
      </c>
      <c r="AJ26" s="95"/>
      <c r="AK26" s="95"/>
      <c r="AL26" s="96"/>
    </row>
    <row r="27" spans="4:50" s="46" customFormat="1" ht="20.25" customHeight="1">
      <c r="D27" s="94" t="s">
        <v>10</v>
      </c>
      <c r="E27" s="96"/>
      <c r="F27" s="94" t="s">
        <v>33</v>
      </c>
      <c r="G27" s="95"/>
      <c r="H27" s="96"/>
      <c r="I27" s="97">
        <v>0.4375</v>
      </c>
      <c r="J27" s="98"/>
      <c r="K27" s="98"/>
      <c r="L27" s="99"/>
      <c r="M27" s="94" t="s">
        <v>124</v>
      </c>
      <c r="N27" s="95"/>
      <c r="O27" s="95"/>
      <c r="P27" s="95"/>
      <c r="Q27" s="95"/>
      <c r="R27" s="96"/>
      <c r="S27" s="94">
        <v>0</v>
      </c>
      <c r="T27" s="95"/>
      <c r="U27" s="103" t="s">
        <v>160</v>
      </c>
      <c r="V27" s="95"/>
      <c r="W27" s="95">
        <v>4</v>
      </c>
      <c r="X27" s="96"/>
      <c r="Y27" s="94" t="s">
        <v>96</v>
      </c>
      <c r="Z27" s="95"/>
      <c r="AA27" s="95"/>
      <c r="AB27" s="95"/>
      <c r="AC27" s="95"/>
      <c r="AD27" s="96"/>
      <c r="AE27" s="94" t="s">
        <v>119</v>
      </c>
      <c r="AF27" s="95"/>
      <c r="AG27" s="95"/>
      <c r="AH27" s="96"/>
      <c r="AI27" s="94" t="s">
        <v>121</v>
      </c>
      <c r="AJ27" s="95"/>
      <c r="AK27" s="95"/>
      <c r="AL27" s="96"/>
      <c r="AT27" s="47"/>
      <c r="AU27" s="47"/>
      <c r="AV27" s="47"/>
      <c r="AW27" s="47"/>
      <c r="AX27" s="47"/>
    </row>
    <row r="28" spans="4:50" s="46" customFormat="1" ht="20.25" customHeight="1">
      <c r="D28" s="94" t="s">
        <v>11</v>
      </c>
      <c r="E28" s="96"/>
      <c r="F28" s="94" t="s">
        <v>88</v>
      </c>
      <c r="G28" s="95"/>
      <c r="H28" s="96"/>
      <c r="I28" s="97">
        <v>0.45833333333333331</v>
      </c>
      <c r="J28" s="98"/>
      <c r="K28" s="98"/>
      <c r="L28" s="99"/>
      <c r="M28" s="94" t="s">
        <v>102</v>
      </c>
      <c r="N28" s="95"/>
      <c r="O28" s="95"/>
      <c r="P28" s="95"/>
      <c r="Q28" s="95"/>
      <c r="R28" s="96"/>
      <c r="S28" s="94">
        <v>1</v>
      </c>
      <c r="T28" s="95"/>
      <c r="U28" s="103" t="s">
        <v>160</v>
      </c>
      <c r="V28" s="95"/>
      <c r="W28" s="95">
        <v>0</v>
      </c>
      <c r="X28" s="96"/>
      <c r="Y28" s="94" t="s">
        <v>104</v>
      </c>
      <c r="Z28" s="95"/>
      <c r="AA28" s="95"/>
      <c r="AB28" s="95"/>
      <c r="AC28" s="95"/>
      <c r="AD28" s="96"/>
      <c r="AE28" s="94" t="s">
        <v>139</v>
      </c>
      <c r="AF28" s="95"/>
      <c r="AG28" s="95"/>
      <c r="AH28" s="96"/>
      <c r="AI28" s="94" t="s">
        <v>133</v>
      </c>
      <c r="AJ28" s="95"/>
      <c r="AK28" s="95"/>
      <c r="AL28" s="96"/>
      <c r="AT28" s="47"/>
      <c r="AU28" s="47"/>
      <c r="AV28" s="47"/>
      <c r="AW28" s="47"/>
      <c r="AX28" s="47"/>
    </row>
    <row r="29" spans="4:50" s="46" customFormat="1" ht="20.25" customHeight="1">
      <c r="D29" s="94" t="s">
        <v>12</v>
      </c>
      <c r="E29" s="96"/>
      <c r="F29" s="94" t="s">
        <v>33</v>
      </c>
      <c r="G29" s="95"/>
      <c r="H29" s="96"/>
      <c r="I29" s="97">
        <v>0.47916666666666669</v>
      </c>
      <c r="J29" s="98"/>
      <c r="K29" s="98"/>
      <c r="L29" s="99"/>
      <c r="M29" s="94" t="s">
        <v>134</v>
      </c>
      <c r="N29" s="95"/>
      <c r="O29" s="95"/>
      <c r="P29" s="95"/>
      <c r="Q29" s="95"/>
      <c r="R29" s="96"/>
      <c r="S29" s="94">
        <v>6</v>
      </c>
      <c r="T29" s="95"/>
      <c r="U29" s="103" t="s">
        <v>160</v>
      </c>
      <c r="V29" s="95"/>
      <c r="W29" s="95">
        <v>0</v>
      </c>
      <c r="X29" s="96"/>
      <c r="Y29" s="94" t="s">
        <v>99</v>
      </c>
      <c r="Z29" s="95"/>
      <c r="AA29" s="95"/>
      <c r="AB29" s="95"/>
      <c r="AC29" s="95"/>
      <c r="AD29" s="96"/>
      <c r="AE29" s="94" t="s">
        <v>117</v>
      </c>
      <c r="AF29" s="95"/>
      <c r="AG29" s="95"/>
      <c r="AH29" s="96"/>
      <c r="AI29" s="94" t="s">
        <v>103</v>
      </c>
      <c r="AJ29" s="95"/>
      <c r="AK29" s="95"/>
      <c r="AL29" s="96"/>
      <c r="AT29" s="47"/>
      <c r="AU29" s="47"/>
      <c r="AV29" s="47"/>
      <c r="AW29" s="47"/>
      <c r="AX29" s="47"/>
    </row>
    <row r="30" spans="4:50" s="46" customFormat="1" ht="20.25" customHeight="1">
      <c r="D30" s="94" t="s">
        <v>13</v>
      </c>
      <c r="E30" s="96"/>
      <c r="F30" s="94" t="s">
        <v>89</v>
      </c>
      <c r="G30" s="95"/>
      <c r="H30" s="96"/>
      <c r="I30" s="97">
        <v>0.5</v>
      </c>
      <c r="J30" s="98"/>
      <c r="K30" s="98"/>
      <c r="L30" s="99"/>
      <c r="M30" s="94" t="s">
        <v>103</v>
      </c>
      <c r="N30" s="95"/>
      <c r="O30" s="95"/>
      <c r="P30" s="95"/>
      <c r="Q30" s="95"/>
      <c r="R30" s="96"/>
      <c r="S30" s="94">
        <v>0</v>
      </c>
      <c r="T30" s="95"/>
      <c r="U30" s="103" t="s">
        <v>160</v>
      </c>
      <c r="V30" s="95"/>
      <c r="W30" s="95">
        <v>6</v>
      </c>
      <c r="X30" s="96"/>
      <c r="Y30" s="94" t="s">
        <v>120</v>
      </c>
      <c r="Z30" s="95"/>
      <c r="AA30" s="95"/>
      <c r="AB30" s="95"/>
      <c r="AC30" s="95"/>
      <c r="AD30" s="96"/>
      <c r="AE30" s="94" t="s">
        <v>137</v>
      </c>
      <c r="AF30" s="95"/>
      <c r="AG30" s="95"/>
      <c r="AH30" s="96"/>
      <c r="AI30" s="94" t="s">
        <v>134</v>
      </c>
      <c r="AJ30" s="95"/>
      <c r="AK30" s="95"/>
      <c r="AL30" s="96"/>
      <c r="AT30" s="47"/>
    </row>
    <row r="31" spans="4:50" s="46" customFormat="1" ht="20.25" customHeight="1">
      <c r="D31" s="94" t="s">
        <v>14</v>
      </c>
      <c r="E31" s="96"/>
      <c r="F31" s="94" t="s">
        <v>33</v>
      </c>
      <c r="G31" s="95"/>
      <c r="H31" s="96"/>
      <c r="I31" s="97">
        <v>0.52083333333333337</v>
      </c>
      <c r="J31" s="98"/>
      <c r="K31" s="98"/>
      <c r="L31" s="99"/>
      <c r="M31" s="94" t="s">
        <v>81</v>
      </c>
      <c r="N31" s="95"/>
      <c r="O31" s="95"/>
      <c r="P31" s="95"/>
      <c r="Q31" s="95"/>
      <c r="R31" s="96"/>
      <c r="S31" s="94">
        <v>9</v>
      </c>
      <c r="T31" s="95"/>
      <c r="U31" s="103" t="s">
        <v>160</v>
      </c>
      <c r="V31" s="95"/>
      <c r="W31" s="95">
        <v>0</v>
      </c>
      <c r="X31" s="96"/>
      <c r="Y31" s="94" t="s">
        <v>98</v>
      </c>
      <c r="Z31" s="95"/>
      <c r="AA31" s="95"/>
      <c r="AB31" s="95"/>
      <c r="AC31" s="95"/>
      <c r="AD31" s="96"/>
      <c r="AE31" s="94" t="s">
        <v>101</v>
      </c>
      <c r="AF31" s="95"/>
      <c r="AG31" s="95"/>
      <c r="AH31" s="96"/>
      <c r="AI31" s="94" t="s">
        <v>127</v>
      </c>
      <c r="AJ31" s="95"/>
      <c r="AK31" s="95"/>
      <c r="AL31" s="96"/>
      <c r="AT31" s="47"/>
    </row>
    <row r="32" spans="4:50" s="46" customFormat="1" ht="20.25" customHeight="1">
      <c r="D32" s="94" t="s">
        <v>15</v>
      </c>
      <c r="E32" s="96"/>
      <c r="F32" s="94" t="s">
        <v>88</v>
      </c>
      <c r="G32" s="95"/>
      <c r="H32" s="96"/>
      <c r="I32" s="97">
        <v>0.54166666666666663</v>
      </c>
      <c r="J32" s="98"/>
      <c r="K32" s="98"/>
      <c r="L32" s="99"/>
      <c r="M32" s="94" t="s">
        <v>119</v>
      </c>
      <c r="N32" s="95"/>
      <c r="O32" s="95"/>
      <c r="P32" s="95"/>
      <c r="Q32" s="95"/>
      <c r="R32" s="96"/>
      <c r="S32" s="94">
        <v>0</v>
      </c>
      <c r="T32" s="95"/>
      <c r="U32" s="103" t="s">
        <v>160</v>
      </c>
      <c r="V32" s="95"/>
      <c r="W32" s="95">
        <v>0</v>
      </c>
      <c r="X32" s="96"/>
      <c r="Y32" s="94" t="s">
        <v>101</v>
      </c>
      <c r="Z32" s="95"/>
      <c r="AA32" s="95"/>
      <c r="AB32" s="95"/>
      <c r="AC32" s="95"/>
      <c r="AD32" s="96"/>
      <c r="AE32" s="94" t="s">
        <v>138</v>
      </c>
      <c r="AF32" s="95"/>
      <c r="AG32" s="95"/>
      <c r="AH32" s="96"/>
      <c r="AI32" s="94" t="s">
        <v>135</v>
      </c>
      <c r="AJ32" s="95"/>
      <c r="AK32" s="95"/>
      <c r="AL32" s="96"/>
      <c r="AT32" s="47"/>
      <c r="AU32" s="47"/>
      <c r="AV32" s="47"/>
      <c r="AW32" s="47"/>
      <c r="AX32" s="47"/>
    </row>
    <row r="33" spans="4:50" s="46" customFormat="1" ht="20.25" customHeight="1">
      <c r="D33" s="94" t="s">
        <v>65</v>
      </c>
      <c r="E33" s="96"/>
      <c r="F33" s="94" t="s">
        <v>33</v>
      </c>
      <c r="G33" s="95"/>
      <c r="H33" s="96"/>
      <c r="I33" s="97">
        <v>0.5625</v>
      </c>
      <c r="J33" s="98"/>
      <c r="K33" s="98"/>
      <c r="L33" s="99"/>
      <c r="M33" s="94" t="s">
        <v>50</v>
      </c>
      <c r="N33" s="95"/>
      <c r="O33" s="95"/>
      <c r="P33" s="95"/>
      <c r="Q33" s="95"/>
      <c r="R33" s="96"/>
      <c r="S33" s="94">
        <v>1</v>
      </c>
      <c r="T33" s="95"/>
      <c r="U33" s="103" t="s">
        <v>160</v>
      </c>
      <c r="V33" s="95"/>
      <c r="W33" s="95">
        <v>3</v>
      </c>
      <c r="X33" s="96"/>
      <c r="Y33" s="94" t="s">
        <v>95</v>
      </c>
      <c r="Z33" s="95"/>
      <c r="AA33" s="95"/>
      <c r="AB33" s="95"/>
      <c r="AC33" s="95"/>
      <c r="AD33" s="96"/>
      <c r="AE33" s="94" t="s">
        <v>128</v>
      </c>
      <c r="AF33" s="95"/>
      <c r="AG33" s="95"/>
      <c r="AH33" s="96"/>
      <c r="AI33" s="94" t="s">
        <v>117</v>
      </c>
      <c r="AJ33" s="95"/>
      <c r="AK33" s="95"/>
      <c r="AL33" s="96"/>
      <c r="AT33" s="47"/>
      <c r="AU33" s="47"/>
      <c r="AV33" s="47"/>
      <c r="AW33" s="47"/>
      <c r="AX33" s="47"/>
    </row>
    <row r="34" spans="4:50" s="46" customFormat="1" ht="20.25" customHeight="1">
      <c r="D34" s="94" t="s">
        <v>66</v>
      </c>
      <c r="E34" s="96"/>
      <c r="F34" s="108" t="s">
        <v>34</v>
      </c>
      <c r="G34" s="109"/>
      <c r="H34" s="110"/>
      <c r="I34" s="97">
        <v>0.58333333333333337</v>
      </c>
      <c r="J34" s="123"/>
      <c r="K34" s="123"/>
      <c r="L34" s="124"/>
      <c r="M34" s="94" t="s">
        <v>120</v>
      </c>
      <c r="N34" s="95"/>
      <c r="O34" s="95"/>
      <c r="P34" s="95"/>
      <c r="Q34" s="95"/>
      <c r="R34" s="96"/>
      <c r="S34" s="94">
        <v>4</v>
      </c>
      <c r="T34" s="95"/>
      <c r="U34" s="103" t="s">
        <v>160</v>
      </c>
      <c r="V34" s="95"/>
      <c r="W34" s="95">
        <v>0</v>
      </c>
      <c r="X34" s="96"/>
      <c r="Y34" s="108" t="s">
        <v>121</v>
      </c>
      <c r="Z34" s="109"/>
      <c r="AA34" s="109"/>
      <c r="AB34" s="109"/>
      <c r="AC34" s="109"/>
      <c r="AD34" s="110"/>
      <c r="AE34" s="108" t="s">
        <v>139</v>
      </c>
      <c r="AF34" s="109"/>
      <c r="AG34" s="109"/>
      <c r="AH34" s="110"/>
      <c r="AI34" s="108" t="s">
        <v>137</v>
      </c>
      <c r="AJ34" s="109"/>
      <c r="AK34" s="109"/>
      <c r="AL34" s="110"/>
      <c r="AT34" s="47"/>
      <c r="AU34" s="47"/>
      <c r="AV34" s="47"/>
      <c r="AW34" s="47"/>
      <c r="AX34" s="47"/>
    </row>
    <row r="35" spans="4:50" s="46" customFormat="1" ht="20.25" customHeight="1">
      <c r="D35" s="49"/>
      <c r="E35" s="49"/>
      <c r="F35" s="49"/>
      <c r="G35" s="49"/>
      <c r="H35" s="49"/>
      <c r="I35" s="60"/>
      <c r="J35" s="60"/>
      <c r="K35" s="60"/>
      <c r="L35" s="60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T35" s="47"/>
      <c r="AU35" s="47"/>
      <c r="AV35" s="47"/>
      <c r="AW35" s="47"/>
      <c r="AX35" s="47"/>
    </row>
    <row r="36" spans="4:50" s="46" customFormat="1" ht="20.25" customHeight="1">
      <c r="D36" s="48" t="s">
        <v>37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T36" s="47"/>
      <c r="AU36" s="47"/>
      <c r="AV36" s="47"/>
      <c r="AW36" s="47"/>
      <c r="AX36" s="47"/>
    </row>
    <row r="37" spans="4:50" s="46" customFormat="1" ht="20.25" customHeight="1">
      <c r="D37" s="126" t="s">
        <v>111</v>
      </c>
      <c r="E37" s="126"/>
      <c r="F37" s="126"/>
      <c r="G37" s="126"/>
      <c r="H37" s="126"/>
      <c r="I37" s="126"/>
      <c r="J37" s="126"/>
      <c r="K37" s="126"/>
      <c r="L37" s="126"/>
      <c r="M37" s="126" t="s">
        <v>112</v>
      </c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AC37" s="126" t="s">
        <v>125</v>
      </c>
      <c r="AD37" s="126"/>
      <c r="AE37" s="126"/>
      <c r="AF37" s="126"/>
      <c r="AG37" s="126"/>
      <c r="AH37" s="126"/>
      <c r="AI37" s="126"/>
      <c r="AJ37" s="126"/>
      <c r="AK37" s="126"/>
      <c r="AL37" s="126"/>
      <c r="AT37" s="47"/>
      <c r="AU37" s="47"/>
      <c r="AV37" s="47"/>
      <c r="AW37" s="47"/>
      <c r="AX37" s="47"/>
    </row>
    <row r="38" spans="4:50" s="46" customFormat="1" ht="20.25" customHeight="1">
      <c r="D38" s="121"/>
      <c r="E38" s="122"/>
      <c r="F38" s="121" t="s">
        <v>4</v>
      </c>
      <c r="G38" s="104"/>
      <c r="H38" s="122"/>
      <c r="I38" s="104" t="s">
        <v>3</v>
      </c>
      <c r="J38" s="104"/>
      <c r="K38" s="104"/>
      <c r="L38" s="104"/>
      <c r="M38" s="121" t="s">
        <v>5</v>
      </c>
      <c r="N38" s="104"/>
      <c r="O38" s="104"/>
      <c r="P38" s="104"/>
      <c r="Q38" s="104"/>
      <c r="R38" s="122"/>
      <c r="S38" s="121" t="s">
        <v>6</v>
      </c>
      <c r="T38" s="104"/>
      <c r="U38" s="104"/>
      <c r="V38" s="104"/>
      <c r="W38" s="104"/>
      <c r="X38" s="104"/>
      <c r="Y38" s="121" t="s">
        <v>7</v>
      </c>
      <c r="Z38" s="104"/>
      <c r="AA38" s="104"/>
      <c r="AB38" s="104"/>
      <c r="AC38" s="104"/>
      <c r="AD38" s="122"/>
      <c r="AE38" s="121" t="s">
        <v>86</v>
      </c>
      <c r="AF38" s="104"/>
      <c r="AG38" s="104"/>
      <c r="AH38" s="104"/>
      <c r="AI38" s="121" t="s">
        <v>68</v>
      </c>
      <c r="AJ38" s="104"/>
      <c r="AK38" s="104"/>
      <c r="AL38" s="122"/>
      <c r="AT38" s="47"/>
      <c r="AU38" s="47"/>
      <c r="AV38" s="47"/>
      <c r="AW38" s="47"/>
      <c r="AX38" s="47"/>
    </row>
    <row r="39" spans="4:50" s="46" customFormat="1" ht="20.25" customHeight="1">
      <c r="D39" s="94" t="s">
        <v>8</v>
      </c>
      <c r="E39" s="96"/>
      <c r="F39" s="94" t="s">
        <v>67</v>
      </c>
      <c r="G39" s="95"/>
      <c r="H39" s="96"/>
      <c r="I39" s="105">
        <v>0.39583333333333331</v>
      </c>
      <c r="J39" s="95"/>
      <c r="K39" s="95"/>
      <c r="L39" s="96"/>
      <c r="M39" s="94" t="s">
        <v>95</v>
      </c>
      <c r="N39" s="95"/>
      <c r="O39" s="95"/>
      <c r="P39" s="95"/>
      <c r="Q39" s="95"/>
      <c r="R39" s="96"/>
      <c r="S39" s="94">
        <v>0</v>
      </c>
      <c r="T39" s="95"/>
      <c r="U39" s="103" t="s">
        <v>160</v>
      </c>
      <c r="V39" s="95"/>
      <c r="W39" s="95">
        <v>3</v>
      </c>
      <c r="X39" s="96"/>
      <c r="Y39" s="94" t="s">
        <v>134</v>
      </c>
      <c r="Z39" s="95"/>
      <c r="AA39" s="95"/>
      <c r="AB39" s="95"/>
      <c r="AC39" s="95"/>
      <c r="AD39" s="96"/>
      <c r="AE39" s="125" t="s">
        <v>81</v>
      </c>
      <c r="AF39" s="123"/>
      <c r="AG39" s="123"/>
      <c r="AH39" s="124"/>
      <c r="AI39" s="125" t="s">
        <v>93</v>
      </c>
      <c r="AJ39" s="123"/>
      <c r="AK39" s="123"/>
      <c r="AL39" s="124"/>
      <c r="AT39" s="47"/>
      <c r="AU39" s="47"/>
      <c r="AV39" s="47"/>
      <c r="AW39" s="47"/>
      <c r="AX39" s="47"/>
    </row>
    <row r="40" spans="4:50" s="46" customFormat="1" ht="20.25" customHeight="1">
      <c r="D40" s="94" t="s">
        <v>9</v>
      </c>
      <c r="E40" s="96"/>
      <c r="F40" s="94" t="s">
        <v>90</v>
      </c>
      <c r="G40" s="95"/>
      <c r="H40" s="96"/>
      <c r="I40" s="105">
        <v>0.41666666666666669</v>
      </c>
      <c r="J40" s="106"/>
      <c r="K40" s="106"/>
      <c r="L40" s="107"/>
      <c r="M40" s="94" t="s">
        <v>93</v>
      </c>
      <c r="N40" s="95"/>
      <c r="O40" s="95"/>
      <c r="P40" s="95"/>
      <c r="Q40" s="95"/>
      <c r="R40" s="96"/>
      <c r="S40" s="94">
        <v>3</v>
      </c>
      <c r="T40" s="95"/>
      <c r="U40" s="103" t="s">
        <v>160</v>
      </c>
      <c r="V40" s="95"/>
      <c r="W40" s="95">
        <v>0</v>
      </c>
      <c r="X40" s="96"/>
      <c r="Y40" s="94" t="s">
        <v>133</v>
      </c>
      <c r="Z40" s="95"/>
      <c r="AA40" s="95"/>
      <c r="AB40" s="95"/>
      <c r="AC40" s="95"/>
      <c r="AD40" s="96"/>
      <c r="AE40" s="125" t="s">
        <v>155</v>
      </c>
      <c r="AF40" s="123"/>
      <c r="AG40" s="123"/>
      <c r="AH40" s="124"/>
      <c r="AI40" s="125" t="s">
        <v>156</v>
      </c>
      <c r="AJ40" s="123"/>
      <c r="AK40" s="123"/>
      <c r="AL40" s="124"/>
      <c r="AT40" s="47"/>
      <c r="AU40" s="47"/>
      <c r="AV40" s="47"/>
      <c r="AW40" s="47"/>
      <c r="AX40" s="47"/>
    </row>
    <row r="41" spans="4:50" s="46" customFormat="1" ht="20.25" customHeight="1">
      <c r="D41" s="94" t="s">
        <v>10</v>
      </c>
      <c r="E41" s="96"/>
      <c r="F41" s="94" t="s">
        <v>33</v>
      </c>
      <c r="G41" s="95"/>
      <c r="H41" s="96"/>
      <c r="I41" s="105">
        <v>0.4375</v>
      </c>
      <c r="J41" s="106"/>
      <c r="K41" s="106"/>
      <c r="L41" s="107"/>
      <c r="M41" s="94" t="s">
        <v>134</v>
      </c>
      <c r="N41" s="95"/>
      <c r="O41" s="95"/>
      <c r="P41" s="95"/>
      <c r="Q41" s="95"/>
      <c r="R41" s="96"/>
      <c r="S41" s="94">
        <v>2</v>
      </c>
      <c r="T41" s="95"/>
      <c r="U41" s="103" t="s">
        <v>160</v>
      </c>
      <c r="V41" s="95"/>
      <c r="W41" s="95">
        <v>1</v>
      </c>
      <c r="X41" s="96"/>
      <c r="Y41" s="94" t="s">
        <v>81</v>
      </c>
      <c r="Z41" s="95"/>
      <c r="AA41" s="95"/>
      <c r="AB41" s="95"/>
      <c r="AC41" s="95"/>
      <c r="AD41" s="96"/>
      <c r="AE41" s="125" t="s">
        <v>82</v>
      </c>
      <c r="AF41" s="123"/>
      <c r="AG41" s="123"/>
      <c r="AH41" s="124"/>
      <c r="AI41" s="125" t="s">
        <v>50</v>
      </c>
      <c r="AJ41" s="123"/>
      <c r="AK41" s="123"/>
      <c r="AL41" s="124"/>
      <c r="AT41" s="47"/>
      <c r="AU41" s="47"/>
      <c r="AV41" s="47"/>
      <c r="AW41" s="47"/>
      <c r="AX41" s="47"/>
    </row>
    <row r="42" spans="4:50" s="46" customFormat="1" ht="20.25" customHeight="1">
      <c r="D42" s="94" t="s">
        <v>11</v>
      </c>
      <c r="E42" s="96"/>
      <c r="F42" s="94" t="s">
        <v>67</v>
      </c>
      <c r="G42" s="95"/>
      <c r="H42" s="96"/>
      <c r="I42" s="105">
        <v>0.45833333333333331</v>
      </c>
      <c r="J42" s="106"/>
      <c r="K42" s="106"/>
      <c r="L42" s="107"/>
      <c r="M42" s="94" t="s">
        <v>99</v>
      </c>
      <c r="N42" s="95"/>
      <c r="O42" s="95"/>
      <c r="P42" s="95"/>
      <c r="Q42" s="95"/>
      <c r="R42" s="96"/>
      <c r="S42" s="94">
        <v>0</v>
      </c>
      <c r="T42" s="95"/>
      <c r="U42" s="103" t="s">
        <v>160</v>
      </c>
      <c r="V42" s="95"/>
      <c r="W42" s="95">
        <v>4</v>
      </c>
      <c r="X42" s="96"/>
      <c r="Y42" s="94" t="s">
        <v>93</v>
      </c>
      <c r="Z42" s="95"/>
      <c r="AA42" s="95"/>
      <c r="AB42" s="95"/>
      <c r="AC42" s="95"/>
      <c r="AD42" s="96"/>
      <c r="AE42" s="125" t="s">
        <v>156</v>
      </c>
      <c r="AF42" s="123"/>
      <c r="AG42" s="123"/>
      <c r="AH42" s="124"/>
      <c r="AI42" s="125" t="s">
        <v>81</v>
      </c>
      <c r="AJ42" s="123"/>
      <c r="AK42" s="123"/>
      <c r="AL42" s="124"/>
      <c r="AT42" s="47"/>
      <c r="AU42" s="47"/>
      <c r="AV42" s="47"/>
      <c r="AW42" s="47"/>
      <c r="AX42" s="47"/>
    </row>
    <row r="43" spans="4:50" s="46" customFormat="1" ht="20.25" customHeight="1">
      <c r="D43" s="94" t="s">
        <v>12</v>
      </c>
      <c r="E43" s="96"/>
      <c r="F43" s="94" t="s">
        <v>33</v>
      </c>
      <c r="G43" s="95"/>
      <c r="H43" s="96"/>
      <c r="I43" s="105">
        <v>0.47916666666666669</v>
      </c>
      <c r="J43" s="106"/>
      <c r="K43" s="106"/>
      <c r="L43" s="107"/>
      <c r="M43" s="94" t="s">
        <v>81</v>
      </c>
      <c r="N43" s="95"/>
      <c r="O43" s="95"/>
      <c r="P43" s="95"/>
      <c r="Q43" s="95"/>
      <c r="R43" s="96"/>
      <c r="S43" s="94">
        <v>5</v>
      </c>
      <c r="T43" s="95"/>
      <c r="U43" s="103" t="s">
        <v>160</v>
      </c>
      <c r="V43" s="95"/>
      <c r="W43" s="95">
        <v>1</v>
      </c>
      <c r="X43" s="96"/>
      <c r="Y43" s="94" t="s">
        <v>95</v>
      </c>
      <c r="Z43" s="95"/>
      <c r="AA43" s="95"/>
      <c r="AB43" s="95"/>
      <c r="AC43" s="95"/>
      <c r="AD43" s="96"/>
      <c r="AE43" s="125" t="s">
        <v>157</v>
      </c>
      <c r="AF43" s="123"/>
      <c r="AG43" s="123"/>
      <c r="AH43" s="124"/>
      <c r="AI43" s="125" t="s">
        <v>52</v>
      </c>
      <c r="AJ43" s="123"/>
      <c r="AK43" s="123"/>
      <c r="AL43" s="124"/>
      <c r="AT43" s="47"/>
      <c r="AU43" s="47"/>
      <c r="AV43" s="47"/>
      <c r="AW43" s="47"/>
      <c r="AX43" s="47"/>
    </row>
    <row r="44" spans="4:50" s="46" customFormat="1" ht="20.25" customHeight="1">
      <c r="D44" s="49"/>
      <c r="E44" s="49"/>
      <c r="F44" s="49"/>
      <c r="G44" s="49"/>
      <c r="H44" s="49"/>
      <c r="I44" s="60"/>
      <c r="J44" s="60"/>
      <c r="K44" s="60"/>
      <c r="L44" s="60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T44" s="47"/>
      <c r="AU44" s="47"/>
      <c r="AV44" s="47"/>
      <c r="AW44" s="47"/>
      <c r="AX44" s="47"/>
    </row>
    <row r="45" spans="4:50" s="46" customFormat="1" ht="20.25" customHeight="1">
      <c r="D45" s="49"/>
      <c r="E45" s="49"/>
      <c r="F45" s="49"/>
      <c r="G45" s="49"/>
      <c r="H45" s="49"/>
      <c r="I45" s="60"/>
      <c r="J45" s="60"/>
      <c r="K45" s="60"/>
      <c r="L45" s="60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T45" s="47"/>
      <c r="AU45" s="47"/>
      <c r="AV45" s="47"/>
      <c r="AW45" s="47"/>
      <c r="AX45" s="47"/>
    </row>
    <row r="46" spans="4:50" s="46" customFormat="1" ht="20.25" customHeight="1">
      <c r="F46" s="50"/>
      <c r="AT46" s="47"/>
      <c r="AU46" s="47"/>
      <c r="AV46" s="47"/>
      <c r="AW46" s="47"/>
      <c r="AX46" s="47"/>
    </row>
    <row r="47" spans="4:50" s="46" customFormat="1" ht="20.25" customHeight="1">
      <c r="F47" s="50"/>
      <c r="AT47" s="47"/>
      <c r="AU47" s="47"/>
      <c r="AV47" s="47"/>
      <c r="AW47" s="47"/>
      <c r="AX47" s="47"/>
    </row>
    <row r="48" spans="4:50" s="46" customFormat="1" ht="20.25" customHeight="1">
      <c r="F48" s="50"/>
      <c r="AT48" s="47"/>
      <c r="AU48" s="47"/>
      <c r="AV48" s="47"/>
      <c r="AW48" s="47"/>
      <c r="AX48" s="47"/>
    </row>
    <row r="49" spans="1:50" s="46" customFormat="1" ht="20.25" customHeight="1">
      <c r="D49" s="62"/>
      <c r="F49" s="50"/>
      <c r="AT49" s="47"/>
      <c r="AU49" s="47"/>
      <c r="AV49" s="47"/>
      <c r="AW49" s="47"/>
      <c r="AX49" s="47"/>
    </row>
    <row r="50" spans="1:50" s="46" customFormat="1" ht="20.25" customHeight="1">
      <c r="F50" s="50"/>
      <c r="AT50" s="47"/>
      <c r="AU50" s="47"/>
      <c r="AV50" s="47"/>
      <c r="AW50" s="47"/>
      <c r="AX50" s="47"/>
    </row>
    <row r="51" spans="1:50" s="46" customFormat="1" ht="20.25" customHeight="1">
      <c r="D51" s="46" t="s">
        <v>129</v>
      </c>
      <c r="AT51" s="47"/>
      <c r="AU51" s="47"/>
      <c r="AV51" s="47"/>
      <c r="AW51" s="47"/>
      <c r="AX51" s="47"/>
    </row>
    <row r="52" spans="1:50" s="46" customFormat="1" ht="20.25" customHeight="1">
      <c r="D52" s="126" t="s">
        <v>141</v>
      </c>
      <c r="E52" s="126"/>
      <c r="F52" s="126"/>
      <c r="G52" s="126"/>
      <c r="H52" s="126"/>
      <c r="I52" s="126"/>
      <c r="J52" s="126"/>
      <c r="K52" s="126"/>
      <c r="L52" s="126"/>
      <c r="M52" s="126" t="s">
        <v>142</v>
      </c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AC52" s="126" t="s">
        <v>143</v>
      </c>
      <c r="AD52" s="126"/>
      <c r="AE52" s="126"/>
      <c r="AF52" s="126"/>
      <c r="AG52" s="126"/>
      <c r="AH52" s="126"/>
      <c r="AI52" s="126"/>
      <c r="AJ52" s="126"/>
      <c r="AK52" s="126"/>
      <c r="AL52" s="126"/>
      <c r="AT52" s="47"/>
      <c r="AU52" s="47"/>
      <c r="AV52" s="47"/>
      <c r="AW52" s="47"/>
      <c r="AX52" s="47"/>
    </row>
    <row r="53" spans="1:50" s="46" customFormat="1" ht="20.25" customHeight="1">
      <c r="D53" s="100"/>
      <c r="E53" s="101"/>
      <c r="F53" s="100" t="s">
        <v>4</v>
      </c>
      <c r="G53" s="102"/>
      <c r="H53" s="101"/>
      <c r="I53" s="100" t="s">
        <v>3</v>
      </c>
      <c r="J53" s="102"/>
      <c r="K53" s="102"/>
      <c r="L53" s="101"/>
      <c r="M53" s="100" t="s">
        <v>5</v>
      </c>
      <c r="N53" s="102"/>
      <c r="O53" s="102"/>
      <c r="P53" s="102"/>
      <c r="Q53" s="102"/>
      <c r="R53" s="101"/>
      <c r="S53" s="100" t="s">
        <v>6</v>
      </c>
      <c r="T53" s="102"/>
      <c r="U53" s="102"/>
      <c r="V53" s="102"/>
      <c r="W53" s="102"/>
      <c r="X53" s="101"/>
      <c r="Y53" s="100" t="s">
        <v>7</v>
      </c>
      <c r="Z53" s="102"/>
      <c r="AA53" s="102"/>
      <c r="AB53" s="102"/>
      <c r="AC53" s="102"/>
      <c r="AD53" s="101"/>
      <c r="AE53" s="100" t="s">
        <v>86</v>
      </c>
      <c r="AF53" s="102"/>
      <c r="AG53" s="102"/>
      <c r="AH53" s="102"/>
      <c r="AI53" s="100" t="s">
        <v>68</v>
      </c>
      <c r="AJ53" s="102"/>
      <c r="AK53" s="102"/>
      <c r="AL53" s="101"/>
      <c r="AT53" s="47"/>
      <c r="AU53" s="47"/>
      <c r="AV53" s="47"/>
      <c r="AW53" s="47"/>
      <c r="AX53" s="47"/>
    </row>
    <row r="54" spans="1:50" s="46" customFormat="1" ht="20.25" customHeight="1">
      <c r="D54" s="112" t="s">
        <v>8</v>
      </c>
      <c r="E54" s="114"/>
      <c r="F54" s="112" t="s">
        <v>44</v>
      </c>
      <c r="G54" s="113"/>
      <c r="H54" s="114"/>
      <c r="I54" s="105">
        <v>0.39583333333333331</v>
      </c>
      <c r="J54" s="95"/>
      <c r="K54" s="95"/>
      <c r="L54" s="96"/>
      <c r="M54" s="112" t="s">
        <v>95</v>
      </c>
      <c r="N54" s="113"/>
      <c r="O54" s="113"/>
      <c r="P54" s="113"/>
      <c r="Q54" s="113"/>
      <c r="R54" s="114"/>
      <c r="S54" s="94">
        <v>1</v>
      </c>
      <c r="T54" s="95"/>
      <c r="U54" s="103" t="s">
        <v>175</v>
      </c>
      <c r="V54" s="95"/>
      <c r="W54" s="95">
        <v>1</v>
      </c>
      <c r="X54" s="96"/>
      <c r="Y54" s="112" t="s">
        <v>173</v>
      </c>
      <c r="Z54" s="113"/>
      <c r="AA54" s="113"/>
      <c r="AB54" s="113"/>
      <c r="AC54" s="113"/>
      <c r="AD54" s="114"/>
      <c r="AE54" s="112" t="s">
        <v>72</v>
      </c>
      <c r="AF54" s="113"/>
      <c r="AG54" s="113"/>
      <c r="AH54" s="114"/>
      <c r="AI54" s="112" t="s">
        <v>73</v>
      </c>
      <c r="AJ54" s="113"/>
      <c r="AK54" s="113"/>
      <c r="AL54" s="114"/>
      <c r="AT54" s="47"/>
      <c r="AU54" s="47"/>
      <c r="AV54" s="47"/>
      <c r="AW54" s="47"/>
      <c r="AX54" s="47"/>
    </row>
    <row r="55" spans="1:50" s="46" customFormat="1" ht="20.25" customHeight="1">
      <c r="D55" s="112" t="s">
        <v>9</v>
      </c>
      <c r="E55" s="114"/>
      <c r="F55" s="112" t="s">
        <v>44</v>
      </c>
      <c r="G55" s="113"/>
      <c r="H55" s="114"/>
      <c r="I55" s="105">
        <v>0.41666666666666669</v>
      </c>
      <c r="J55" s="106"/>
      <c r="K55" s="106"/>
      <c r="L55" s="107"/>
      <c r="M55" s="112" t="s">
        <v>83</v>
      </c>
      <c r="N55" s="113"/>
      <c r="O55" s="113"/>
      <c r="P55" s="113"/>
      <c r="Q55" s="113"/>
      <c r="R55" s="114"/>
      <c r="S55" s="94">
        <v>0</v>
      </c>
      <c r="T55" s="95"/>
      <c r="U55" s="103" t="s">
        <v>160</v>
      </c>
      <c r="V55" s="95"/>
      <c r="W55" s="95">
        <v>3</v>
      </c>
      <c r="X55" s="96"/>
      <c r="Y55" s="112" t="s">
        <v>81</v>
      </c>
      <c r="Z55" s="113"/>
      <c r="AA55" s="113"/>
      <c r="AB55" s="113"/>
      <c r="AC55" s="113"/>
      <c r="AD55" s="114"/>
      <c r="AE55" s="112" t="s">
        <v>74</v>
      </c>
      <c r="AF55" s="113"/>
      <c r="AG55" s="113"/>
      <c r="AH55" s="114"/>
      <c r="AI55" s="112" t="s">
        <v>75</v>
      </c>
      <c r="AJ55" s="113"/>
      <c r="AK55" s="113"/>
      <c r="AL55" s="114"/>
      <c r="AT55" s="47"/>
      <c r="AU55" s="47"/>
      <c r="AV55" s="47"/>
      <c r="AW55" s="47"/>
      <c r="AX55" s="47"/>
    </row>
    <row r="56" spans="1:50" s="46" customFormat="1" ht="20.25" customHeight="1">
      <c r="D56" s="112" t="s">
        <v>10</v>
      </c>
      <c r="E56" s="114"/>
      <c r="F56" s="112" t="s">
        <v>42</v>
      </c>
      <c r="G56" s="113"/>
      <c r="H56" s="114"/>
      <c r="I56" s="105">
        <v>0.4375</v>
      </c>
      <c r="J56" s="106"/>
      <c r="K56" s="106"/>
      <c r="L56" s="107"/>
      <c r="M56" s="112" t="s">
        <v>173</v>
      </c>
      <c r="N56" s="113"/>
      <c r="O56" s="113"/>
      <c r="P56" s="113"/>
      <c r="Q56" s="113"/>
      <c r="R56" s="114"/>
      <c r="S56" s="94">
        <v>0</v>
      </c>
      <c r="T56" s="95"/>
      <c r="U56" s="103" t="s">
        <v>160</v>
      </c>
      <c r="V56" s="95"/>
      <c r="W56" s="95">
        <v>1</v>
      </c>
      <c r="X56" s="96"/>
      <c r="Y56" s="112" t="s">
        <v>176</v>
      </c>
      <c r="Z56" s="113"/>
      <c r="AA56" s="113"/>
      <c r="AB56" s="113"/>
      <c r="AC56" s="113"/>
      <c r="AD56" s="114"/>
      <c r="AE56" s="112" t="s">
        <v>36</v>
      </c>
      <c r="AF56" s="113"/>
      <c r="AG56" s="113"/>
      <c r="AH56" s="114"/>
      <c r="AI56" s="112" t="s">
        <v>36</v>
      </c>
      <c r="AJ56" s="113"/>
      <c r="AK56" s="113"/>
      <c r="AL56" s="114"/>
      <c r="AT56" s="47"/>
      <c r="AU56" s="47"/>
      <c r="AV56" s="47"/>
      <c r="AW56" s="47"/>
      <c r="AX56" s="47"/>
    </row>
    <row r="57" spans="1:50" s="46" customFormat="1" ht="20.25" customHeight="1">
      <c r="D57" s="112" t="s">
        <v>11</v>
      </c>
      <c r="E57" s="114"/>
      <c r="F57" s="112" t="s">
        <v>42</v>
      </c>
      <c r="G57" s="113"/>
      <c r="H57" s="114"/>
      <c r="I57" s="105">
        <v>0.45833333333333331</v>
      </c>
      <c r="J57" s="106"/>
      <c r="K57" s="106"/>
      <c r="L57" s="107"/>
      <c r="M57" s="112" t="s">
        <v>81</v>
      </c>
      <c r="N57" s="113"/>
      <c r="O57" s="113"/>
      <c r="P57" s="113"/>
      <c r="Q57" s="113"/>
      <c r="R57" s="114"/>
      <c r="S57" s="94">
        <v>1</v>
      </c>
      <c r="T57" s="95"/>
      <c r="U57" s="103" t="s">
        <v>178</v>
      </c>
      <c r="V57" s="95"/>
      <c r="W57" s="95">
        <v>1</v>
      </c>
      <c r="X57" s="96"/>
      <c r="Y57" s="112" t="s">
        <v>80</v>
      </c>
      <c r="Z57" s="113"/>
      <c r="AA57" s="113"/>
      <c r="AB57" s="113"/>
      <c r="AC57" s="113"/>
      <c r="AD57" s="114"/>
      <c r="AE57" s="112" t="s">
        <v>36</v>
      </c>
      <c r="AF57" s="113"/>
      <c r="AG57" s="113"/>
      <c r="AH57" s="114"/>
      <c r="AI57" s="112" t="s">
        <v>36</v>
      </c>
      <c r="AJ57" s="113"/>
      <c r="AK57" s="113"/>
      <c r="AL57" s="114"/>
      <c r="AT57" s="47"/>
      <c r="AU57" s="47"/>
      <c r="AV57" s="47"/>
      <c r="AW57" s="47"/>
      <c r="AX57" s="47"/>
    </row>
    <row r="58" spans="1:50" s="46" customFormat="1" ht="20.25" customHeight="1">
      <c r="D58" s="112" t="s">
        <v>12</v>
      </c>
      <c r="E58" s="114"/>
      <c r="F58" s="112" t="s">
        <v>35</v>
      </c>
      <c r="G58" s="113"/>
      <c r="H58" s="114"/>
      <c r="I58" s="105">
        <v>0.47916666666666669</v>
      </c>
      <c r="J58" s="106"/>
      <c r="K58" s="106"/>
      <c r="L58" s="107"/>
      <c r="M58" s="112" t="s">
        <v>95</v>
      </c>
      <c r="N58" s="113"/>
      <c r="O58" s="113"/>
      <c r="P58" s="113"/>
      <c r="Q58" s="113"/>
      <c r="R58" s="114"/>
      <c r="S58" s="94">
        <v>0</v>
      </c>
      <c r="T58" s="95"/>
      <c r="U58" s="103" t="s">
        <v>160</v>
      </c>
      <c r="V58" s="95"/>
      <c r="W58" s="95">
        <v>0</v>
      </c>
      <c r="X58" s="96"/>
      <c r="Y58" s="112" t="s">
        <v>83</v>
      </c>
      <c r="Z58" s="113"/>
      <c r="AA58" s="113"/>
      <c r="AB58" s="113"/>
      <c r="AC58" s="113"/>
      <c r="AD58" s="114"/>
      <c r="AE58" s="112" t="s">
        <v>151</v>
      </c>
      <c r="AF58" s="113"/>
      <c r="AG58" s="113"/>
      <c r="AH58" s="114"/>
      <c r="AI58" s="112" t="s">
        <v>151</v>
      </c>
      <c r="AJ58" s="113"/>
      <c r="AK58" s="113"/>
      <c r="AL58" s="114"/>
      <c r="AT58" s="47"/>
      <c r="AU58" s="47"/>
      <c r="AV58" s="47"/>
      <c r="AW58" s="47"/>
      <c r="AX58" s="47"/>
    </row>
    <row r="59" spans="1:50" s="46" customFormat="1" ht="20.25" customHeight="1">
      <c r="D59" s="112" t="s">
        <v>70</v>
      </c>
      <c r="E59" s="114"/>
      <c r="F59" s="112" t="s">
        <v>71</v>
      </c>
      <c r="G59" s="113"/>
      <c r="H59" s="114"/>
      <c r="I59" s="105">
        <v>0.5</v>
      </c>
      <c r="J59" s="106"/>
      <c r="K59" s="106"/>
      <c r="L59" s="107"/>
      <c r="M59" s="112" t="s">
        <v>173</v>
      </c>
      <c r="N59" s="113"/>
      <c r="O59" s="113"/>
      <c r="P59" s="113"/>
      <c r="Q59" s="113"/>
      <c r="R59" s="114"/>
      <c r="S59" s="94">
        <v>0</v>
      </c>
      <c r="T59" s="95"/>
      <c r="U59" s="103" t="s">
        <v>178</v>
      </c>
      <c r="V59" s="95"/>
      <c r="W59" s="95">
        <v>0</v>
      </c>
      <c r="X59" s="96"/>
      <c r="Y59" s="112" t="s">
        <v>80</v>
      </c>
      <c r="Z59" s="113"/>
      <c r="AA59" s="113"/>
      <c r="AB59" s="113"/>
      <c r="AC59" s="113"/>
      <c r="AD59" s="114"/>
      <c r="AE59" s="112" t="s">
        <v>36</v>
      </c>
      <c r="AF59" s="113"/>
      <c r="AG59" s="113"/>
      <c r="AH59" s="114"/>
      <c r="AI59" s="112" t="s">
        <v>36</v>
      </c>
      <c r="AJ59" s="113"/>
      <c r="AK59" s="113"/>
      <c r="AL59" s="114"/>
      <c r="AT59" s="47"/>
      <c r="AU59" s="47"/>
      <c r="AV59" s="47"/>
      <c r="AW59" s="47"/>
      <c r="AX59" s="47"/>
    </row>
    <row r="60" spans="1:50" s="46" customFormat="1" ht="20.25" customHeight="1">
      <c r="A60" s="59"/>
      <c r="B60" s="59"/>
      <c r="C60" s="59"/>
      <c r="D60" s="112" t="s">
        <v>14</v>
      </c>
      <c r="E60" s="114"/>
      <c r="F60" s="112" t="s">
        <v>43</v>
      </c>
      <c r="G60" s="113"/>
      <c r="H60" s="114"/>
      <c r="I60" s="115">
        <v>0.52083333333333337</v>
      </c>
      <c r="J60" s="116"/>
      <c r="K60" s="116"/>
      <c r="L60" s="117"/>
      <c r="M60" s="112" t="s">
        <v>176</v>
      </c>
      <c r="N60" s="113"/>
      <c r="O60" s="113"/>
      <c r="P60" s="113"/>
      <c r="Q60" s="113"/>
      <c r="R60" s="114"/>
      <c r="S60" s="94">
        <v>2</v>
      </c>
      <c r="T60" s="95"/>
      <c r="U60" s="103" t="s">
        <v>160</v>
      </c>
      <c r="V60" s="95"/>
      <c r="W60" s="95">
        <v>0</v>
      </c>
      <c r="X60" s="96"/>
      <c r="Y60" s="112" t="s">
        <v>81</v>
      </c>
      <c r="Z60" s="113"/>
      <c r="AA60" s="113"/>
      <c r="AB60" s="113"/>
      <c r="AC60" s="113"/>
      <c r="AD60" s="114"/>
      <c r="AE60" s="112" t="s">
        <v>36</v>
      </c>
      <c r="AF60" s="113"/>
      <c r="AG60" s="113"/>
      <c r="AH60" s="114"/>
      <c r="AI60" s="112" t="s">
        <v>36</v>
      </c>
      <c r="AJ60" s="113"/>
      <c r="AK60" s="113"/>
      <c r="AL60" s="114"/>
      <c r="AM60" s="59"/>
      <c r="AT60" s="47"/>
      <c r="AU60" s="47"/>
      <c r="AV60" s="47"/>
      <c r="AW60" s="47"/>
      <c r="AX60" s="47"/>
    </row>
    <row r="61" spans="1:50" s="46" customFormat="1" ht="20.25" customHeight="1">
      <c r="A61" s="59"/>
      <c r="B61" s="59"/>
      <c r="C61" s="59"/>
      <c r="D61" s="112"/>
      <c r="E61" s="114"/>
      <c r="F61" s="112"/>
      <c r="G61" s="113"/>
      <c r="H61" s="114"/>
      <c r="I61" s="115">
        <v>0.54861111111111105</v>
      </c>
      <c r="J61" s="116"/>
      <c r="K61" s="116"/>
      <c r="L61" s="117"/>
      <c r="M61" s="112" t="s">
        <v>154</v>
      </c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4"/>
      <c r="AE61" s="112"/>
      <c r="AF61" s="113"/>
      <c r="AG61" s="113"/>
      <c r="AH61" s="114"/>
      <c r="AI61" s="112"/>
      <c r="AJ61" s="113"/>
      <c r="AK61" s="113"/>
      <c r="AL61" s="114"/>
      <c r="AM61" s="59"/>
      <c r="AT61" s="47"/>
      <c r="AU61" s="47"/>
      <c r="AV61" s="47"/>
      <c r="AW61" s="47"/>
      <c r="AX61" s="47"/>
    </row>
    <row r="62" spans="1:50" s="46" customFormat="1" ht="20.25" customHeight="1" thickBot="1">
      <c r="AT62" s="47"/>
      <c r="AU62" s="47"/>
      <c r="AV62" s="47"/>
      <c r="AW62" s="47"/>
      <c r="AX62" s="47"/>
    </row>
    <row r="63" spans="1:50" s="46" customFormat="1" ht="20.25" customHeight="1" thickBot="1">
      <c r="D63" s="91" t="s">
        <v>144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3"/>
      <c r="AT63" s="47"/>
      <c r="AU63" s="47"/>
      <c r="AV63" s="47"/>
      <c r="AW63" s="47"/>
      <c r="AX63" s="47"/>
    </row>
    <row r="64" spans="1:50" s="46" customFormat="1" ht="20.25" customHeight="1">
      <c r="AT64" s="47"/>
      <c r="AU64" s="47"/>
      <c r="AV64" s="47"/>
      <c r="AW64" s="47"/>
      <c r="AX64" s="47"/>
    </row>
    <row r="65" spans="4:55" s="46" customFormat="1" ht="20.25" customHeight="1">
      <c r="E65" s="62" t="s">
        <v>158</v>
      </c>
      <c r="F65" s="58"/>
      <c r="AT65" s="47"/>
      <c r="AU65" s="47"/>
      <c r="AV65" s="47"/>
      <c r="AW65" s="47"/>
      <c r="AX65" s="47"/>
    </row>
    <row r="66" spans="4:55" s="46" customFormat="1" ht="20.25" customHeight="1">
      <c r="E66" s="62" t="s">
        <v>159</v>
      </c>
      <c r="F66" s="58"/>
      <c r="AT66" s="47"/>
      <c r="AU66" s="47"/>
      <c r="AV66" s="47"/>
      <c r="AW66" s="47"/>
      <c r="AX66" s="47"/>
    </row>
    <row r="67" spans="4:55" s="46" customFormat="1" ht="20.25" customHeight="1">
      <c r="E67" s="46" t="s">
        <v>130</v>
      </c>
      <c r="F67" s="58"/>
      <c r="AT67" s="47"/>
      <c r="AU67" s="47"/>
      <c r="AV67" s="47"/>
      <c r="AW67" s="47"/>
      <c r="AX67" s="47"/>
    </row>
    <row r="68" spans="4:55" s="46" customFormat="1" ht="20.25" customHeight="1">
      <c r="E68" s="46" t="s">
        <v>131</v>
      </c>
      <c r="F68" s="58"/>
      <c r="AT68" s="47"/>
      <c r="AU68" s="47"/>
      <c r="AV68" s="47"/>
      <c r="AW68" s="47"/>
      <c r="AX68" s="47"/>
    </row>
    <row r="69" spans="4:55" s="46" customFormat="1" ht="20.25" customHeight="1">
      <c r="D69" s="1"/>
      <c r="E69" s="46" t="s">
        <v>132</v>
      </c>
      <c r="F69" s="5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T69" s="47"/>
      <c r="AU69" s="47"/>
      <c r="AV69" s="47"/>
      <c r="AW69" s="47"/>
      <c r="AX69" s="47"/>
    </row>
    <row r="70" spans="4:55" s="46" customFormat="1" ht="20.25" customHeight="1">
      <c r="AT70" s="47"/>
      <c r="AU70" s="47"/>
      <c r="AV70" s="47"/>
      <c r="AW70" s="47"/>
      <c r="AX70" s="47"/>
    </row>
    <row r="71" spans="4:55" s="46" customFormat="1" ht="20.25" customHeight="1">
      <c r="D71" s="46" t="s">
        <v>18</v>
      </c>
      <c r="AT71" s="47"/>
      <c r="AU71" s="47"/>
      <c r="AV71" s="47"/>
      <c r="AW71" s="47"/>
      <c r="AX71" s="47"/>
    </row>
    <row r="72" spans="4:55" s="46" customFormat="1" ht="20.25" customHeight="1">
      <c r="D72" s="126" t="s">
        <v>141</v>
      </c>
      <c r="E72" s="126"/>
      <c r="F72" s="126"/>
      <c r="G72" s="126"/>
      <c r="H72" s="126"/>
      <c r="I72" s="126"/>
      <c r="J72" s="126"/>
      <c r="K72" s="126"/>
      <c r="L72" s="126"/>
      <c r="M72" s="126" t="s">
        <v>142</v>
      </c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AC72" s="126" t="s">
        <v>143</v>
      </c>
      <c r="AD72" s="126"/>
      <c r="AE72" s="126"/>
      <c r="AF72" s="126"/>
      <c r="AG72" s="126"/>
      <c r="AH72" s="126"/>
      <c r="AI72" s="126"/>
      <c r="AJ72" s="126"/>
      <c r="AK72" s="126"/>
      <c r="AL72" s="126"/>
      <c r="AT72" s="47"/>
      <c r="AU72" s="47"/>
      <c r="AV72" s="47"/>
      <c r="AW72" s="47"/>
      <c r="AX72" s="47"/>
    </row>
    <row r="73" spans="4:55" s="46" customFormat="1" ht="20.25" customHeight="1">
      <c r="D73" s="100"/>
      <c r="E73" s="101"/>
      <c r="F73" s="100" t="s">
        <v>4</v>
      </c>
      <c r="G73" s="102"/>
      <c r="H73" s="101"/>
      <c r="I73" s="100" t="s">
        <v>3</v>
      </c>
      <c r="J73" s="102"/>
      <c r="K73" s="102"/>
      <c r="L73" s="101"/>
      <c r="M73" s="100" t="s">
        <v>5</v>
      </c>
      <c r="N73" s="102"/>
      <c r="O73" s="102"/>
      <c r="P73" s="102"/>
      <c r="Q73" s="102"/>
      <c r="R73" s="101"/>
      <c r="S73" s="100" t="s">
        <v>6</v>
      </c>
      <c r="T73" s="102"/>
      <c r="U73" s="102"/>
      <c r="V73" s="102"/>
      <c r="W73" s="102"/>
      <c r="X73" s="101"/>
      <c r="Y73" s="100" t="s">
        <v>7</v>
      </c>
      <c r="Z73" s="102"/>
      <c r="AA73" s="102"/>
      <c r="AB73" s="102"/>
      <c r="AC73" s="102"/>
      <c r="AD73" s="101"/>
      <c r="AE73" s="100" t="s">
        <v>152</v>
      </c>
      <c r="AF73" s="102"/>
      <c r="AG73" s="102"/>
      <c r="AH73" s="102"/>
      <c r="AI73" s="100" t="s">
        <v>153</v>
      </c>
      <c r="AJ73" s="102"/>
      <c r="AK73" s="102"/>
      <c r="AL73" s="101"/>
      <c r="AT73" s="47"/>
      <c r="AU73" s="47"/>
      <c r="AV73" s="47"/>
      <c r="AW73" s="47"/>
      <c r="AX73" s="47"/>
    </row>
    <row r="74" spans="4:55" s="46" customFormat="1" ht="20.25" customHeight="1">
      <c r="D74" s="112" t="s">
        <v>8</v>
      </c>
      <c r="E74" s="114"/>
      <c r="F74" s="112" t="s">
        <v>44</v>
      </c>
      <c r="G74" s="113"/>
      <c r="H74" s="114"/>
      <c r="I74" s="115">
        <v>0.5625</v>
      </c>
      <c r="J74" s="116"/>
      <c r="K74" s="116"/>
      <c r="L74" s="117"/>
      <c r="M74" s="112" t="s">
        <v>78</v>
      </c>
      <c r="N74" s="113"/>
      <c r="O74" s="113"/>
      <c r="P74" s="113"/>
      <c r="Q74" s="113"/>
      <c r="R74" s="114"/>
      <c r="S74" s="94">
        <v>3</v>
      </c>
      <c r="T74" s="95"/>
      <c r="U74" s="103" t="s">
        <v>160</v>
      </c>
      <c r="V74" s="95"/>
      <c r="W74" s="95">
        <v>0</v>
      </c>
      <c r="X74" s="96"/>
      <c r="Y74" s="112" t="s">
        <v>177</v>
      </c>
      <c r="Z74" s="113"/>
      <c r="AA74" s="113"/>
      <c r="AB74" s="113"/>
      <c r="AC74" s="113"/>
      <c r="AD74" s="114"/>
      <c r="AE74" s="112" t="s">
        <v>76</v>
      </c>
      <c r="AF74" s="113"/>
      <c r="AG74" s="113"/>
      <c r="AH74" s="114"/>
      <c r="AI74" s="112" t="s">
        <v>76</v>
      </c>
      <c r="AJ74" s="113"/>
      <c r="AK74" s="113"/>
      <c r="AL74" s="114"/>
      <c r="AT74" s="47"/>
      <c r="AU74" s="47"/>
      <c r="AV74" s="47"/>
      <c r="AW74" s="47"/>
      <c r="AX74" s="47"/>
    </row>
    <row r="75" spans="4:55" s="46" customFormat="1" ht="20.25" customHeight="1">
      <c r="D75" s="112" t="s">
        <v>9</v>
      </c>
      <c r="E75" s="114"/>
      <c r="F75" s="112" t="s">
        <v>42</v>
      </c>
      <c r="G75" s="113"/>
      <c r="H75" s="114"/>
      <c r="I75" s="115">
        <v>0.58333333333333337</v>
      </c>
      <c r="J75" s="116"/>
      <c r="K75" s="116"/>
      <c r="L75" s="117"/>
      <c r="M75" s="112" t="s">
        <v>50</v>
      </c>
      <c r="N75" s="113"/>
      <c r="O75" s="113"/>
      <c r="P75" s="113"/>
      <c r="Q75" s="113"/>
      <c r="R75" s="114"/>
      <c r="S75" s="94">
        <v>0</v>
      </c>
      <c r="T75" s="95"/>
      <c r="U75" s="103" t="s">
        <v>178</v>
      </c>
      <c r="V75" s="95"/>
      <c r="W75" s="95">
        <v>0</v>
      </c>
      <c r="X75" s="96"/>
      <c r="Y75" s="112" t="s">
        <v>174</v>
      </c>
      <c r="Z75" s="113"/>
      <c r="AA75" s="113"/>
      <c r="AB75" s="113"/>
      <c r="AC75" s="113"/>
      <c r="AD75" s="114"/>
      <c r="AE75" s="112" t="s">
        <v>74</v>
      </c>
      <c r="AF75" s="113"/>
      <c r="AG75" s="113"/>
      <c r="AH75" s="114"/>
      <c r="AI75" s="112" t="s">
        <v>75</v>
      </c>
      <c r="AJ75" s="113"/>
      <c r="AK75" s="113"/>
      <c r="AL75" s="114"/>
      <c r="AO75" s="50"/>
      <c r="AT75" s="47"/>
      <c r="AU75" s="47"/>
      <c r="AV75" s="47"/>
      <c r="AW75" s="47"/>
      <c r="AX75" s="47"/>
    </row>
    <row r="76" spans="4:55" s="46" customFormat="1" ht="20.25" customHeight="1">
      <c r="D76" s="112" t="s">
        <v>10</v>
      </c>
      <c r="E76" s="114"/>
      <c r="F76" s="112" t="s">
        <v>42</v>
      </c>
      <c r="G76" s="113"/>
      <c r="H76" s="114"/>
      <c r="I76" s="115">
        <v>0.60416666666666663</v>
      </c>
      <c r="J76" s="116"/>
      <c r="K76" s="116"/>
      <c r="L76" s="117"/>
      <c r="M76" s="112" t="s">
        <v>93</v>
      </c>
      <c r="N76" s="113"/>
      <c r="O76" s="113"/>
      <c r="P76" s="113"/>
      <c r="Q76" s="113"/>
      <c r="R76" s="114"/>
      <c r="S76" s="94">
        <v>2</v>
      </c>
      <c r="T76" s="95"/>
      <c r="U76" s="103" t="s">
        <v>160</v>
      </c>
      <c r="V76" s="95"/>
      <c r="W76" s="95">
        <v>0</v>
      </c>
      <c r="X76" s="96"/>
      <c r="Y76" s="112" t="s">
        <v>78</v>
      </c>
      <c r="Z76" s="113"/>
      <c r="AA76" s="113"/>
      <c r="AB76" s="113"/>
      <c r="AC76" s="113"/>
      <c r="AD76" s="114"/>
      <c r="AE76" s="112" t="s">
        <v>72</v>
      </c>
      <c r="AF76" s="113"/>
      <c r="AG76" s="113"/>
      <c r="AH76" s="114"/>
      <c r="AI76" s="112" t="s">
        <v>73</v>
      </c>
      <c r="AJ76" s="113"/>
      <c r="AK76" s="113"/>
      <c r="AL76" s="114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</row>
    <row r="77" spans="4:55" s="46" customFormat="1" ht="20.25" customHeight="1">
      <c r="D77" s="112" t="s">
        <v>146</v>
      </c>
      <c r="E77" s="114"/>
      <c r="F77" s="112" t="s">
        <v>48</v>
      </c>
      <c r="G77" s="113"/>
      <c r="H77" s="114"/>
      <c r="I77" s="118">
        <v>0.63541666666666663</v>
      </c>
      <c r="J77" s="119"/>
      <c r="K77" s="119"/>
      <c r="L77" s="120"/>
      <c r="M77" s="112" t="s">
        <v>78</v>
      </c>
      <c r="N77" s="113"/>
      <c r="O77" s="113"/>
      <c r="P77" s="113"/>
      <c r="Q77" s="113"/>
      <c r="R77" s="114"/>
      <c r="S77" s="94">
        <v>0</v>
      </c>
      <c r="T77" s="95"/>
      <c r="U77" s="103" t="s">
        <v>179</v>
      </c>
      <c r="V77" s="95"/>
      <c r="W77" s="95">
        <v>0</v>
      </c>
      <c r="X77" s="96"/>
      <c r="Y77" s="112" t="s">
        <v>174</v>
      </c>
      <c r="Z77" s="113"/>
      <c r="AA77" s="113"/>
      <c r="AB77" s="113"/>
      <c r="AC77" s="113"/>
      <c r="AD77" s="114"/>
      <c r="AE77" s="112" t="s">
        <v>91</v>
      </c>
      <c r="AF77" s="113"/>
      <c r="AG77" s="113"/>
      <c r="AH77" s="114"/>
      <c r="AI77" s="112" t="s">
        <v>149</v>
      </c>
      <c r="AJ77" s="113"/>
      <c r="AK77" s="113"/>
      <c r="AL77" s="114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</row>
    <row r="78" spans="4:55" s="46" customFormat="1" ht="20.25" customHeight="1">
      <c r="D78" s="112" t="s">
        <v>147</v>
      </c>
      <c r="E78" s="114"/>
      <c r="F78" s="112" t="s">
        <v>43</v>
      </c>
      <c r="G78" s="113"/>
      <c r="H78" s="114"/>
      <c r="I78" s="115">
        <v>0.65625</v>
      </c>
      <c r="J78" s="116"/>
      <c r="K78" s="116"/>
      <c r="L78" s="117"/>
      <c r="M78" s="112" t="s">
        <v>93</v>
      </c>
      <c r="N78" s="113"/>
      <c r="O78" s="113"/>
      <c r="P78" s="113"/>
      <c r="Q78" s="113"/>
      <c r="R78" s="114"/>
      <c r="S78" s="94">
        <v>4</v>
      </c>
      <c r="T78" s="95"/>
      <c r="U78" s="103" t="s">
        <v>160</v>
      </c>
      <c r="V78" s="95"/>
      <c r="W78" s="95">
        <v>0</v>
      </c>
      <c r="X78" s="96"/>
      <c r="Y78" s="112" t="s">
        <v>50</v>
      </c>
      <c r="Z78" s="113"/>
      <c r="AA78" s="113"/>
      <c r="AB78" s="113"/>
      <c r="AC78" s="113"/>
      <c r="AD78" s="114"/>
      <c r="AE78" s="112" t="s">
        <v>148</v>
      </c>
      <c r="AF78" s="113"/>
      <c r="AG78" s="113"/>
      <c r="AH78" s="114"/>
      <c r="AI78" s="112" t="s">
        <v>150</v>
      </c>
      <c r="AJ78" s="113"/>
      <c r="AK78" s="113"/>
      <c r="AL78" s="114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</row>
    <row r="79" spans="4:55" s="46" customFormat="1" ht="20.25" customHeight="1">
      <c r="D79" s="112"/>
      <c r="E79" s="114"/>
      <c r="F79" s="112"/>
      <c r="G79" s="113"/>
      <c r="H79" s="114"/>
      <c r="I79" s="115">
        <v>0.68055555555555547</v>
      </c>
      <c r="J79" s="116"/>
      <c r="K79" s="116"/>
      <c r="L79" s="117"/>
      <c r="M79" s="112" t="s">
        <v>49</v>
      </c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4"/>
      <c r="AE79" s="112"/>
      <c r="AF79" s="113"/>
      <c r="AG79" s="113"/>
      <c r="AH79" s="114"/>
      <c r="AI79" s="112"/>
      <c r="AJ79" s="113"/>
      <c r="AK79" s="113"/>
      <c r="AL79" s="114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</row>
    <row r="80" spans="4:55" s="46" customFormat="1" ht="20.25" customHeight="1"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</row>
    <row r="81" spans="4:70" s="46" customFormat="1" ht="20.25" customHeight="1">
      <c r="E81" s="62" t="s">
        <v>159</v>
      </c>
      <c r="F81" s="5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</row>
    <row r="82" spans="4:70" s="46" customFormat="1" ht="20.25" customHeight="1">
      <c r="E82" s="46" t="s">
        <v>130</v>
      </c>
      <c r="F82" s="5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</row>
    <row r="83" spans="4:70" s="46" customFormat="1" ht="20.25" customHeight="1">
      <c r="E83" s="46" t="s">
        <v>131</v>
      </c>
      <c r="F83" s="58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</row>
    <row r="84" spans="4:70" s="46" customFormat="1" ht="20.25" customHeight="1">
      <c r="D84" s="1"/>
      <c r="E84" s="46" t="s">
        <v>132</v>
      </c>
      <c r="F84" s="5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T84" s="47"/>
      <c r="AU84" s="47"/>
      <c r="AV84" s="50"/>
      <c r="AW84" s="50"/>
      <c r="AX84" s="50"/>
      <c r="AY84" s="50"/>
      <c r="AZ84" s="50"/>
      <c r="BA84" s="50"/>
      <c r="BB84" s="50"/>
      <c r="BC84" s="50"/>
    </row>
    <row r="85" spans="4:70" s="46" customFormat="1" ht="20.25" customHeight="1">
      <c r="D85" s="1"/>
      <c r="F85" s="5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T85" s="47"/>
      <c r="AU85" s="47"/>
      <c r="AV85" s="50"/>
      <c r="AW85" s="50"/>
      <c r="AX85" s="50"/>
      <c r="AY85" s="50"/>
      <c r="AZ85" s="50"/>
      <c r="BA85" s="50"/>
      <c r="BB85" s="50"/>
      <c r="BC85" s="50"/>
    </row>
    <row r="86" spans="4:70" s="46" customFormat="1" ht="17.25" customHeight="1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O86" s="50"/>
      <c r="AT86" s="47"/>
      <c r="AU86" s="47"/>
      <c r="AV86" s="50"/>
      <c r="AW86" s="50"/>
      <c r="AX86" s="50"/>
      <c r="AY86" s="50"/>
      <c r="AZ86" s="50"/>
      <c r="BA86" s="50"/>
      <c r="BB86" s="50"/>
      <c r="BC86" s="50"/>
    </row>
    <row r="87" spans="4:70" s="46" customFormat="1" ht="17.25" customHeight="1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T87" s="47"/>
      <c r="AU87" s="47"/>
      <c r="AV87" s="50"/>
      <c r="AW87" s="50"/>
      <c r="AX87" s="50"/>
      <c r="AY87" s="50"/>
      <c r="AZ87" s="50"/>
      <c r="BA87" s="50"/>
      <c r="BB87" s="50"/>
      <c r="BC87" s="50"/>
    </row>
    <row r="88" spans="4:70" s="46" customFormat="1" ht="17.25" customHeight="1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O88" s="50"/>
      <c r="AT88" s="47"/>
      <c r="AU88" s="47"/>
      <c r="AV88" s="47"/>
      <c r="AW88" s="47"/>
      <c r="AX88" s="47"/>
    </row>
    <row r="89" spans="4:70" s="46" customFormat="1" ht="36" customHeight="1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O89" s="50"/>
      <c r="AP89" s="50"/>
      <c r="AT89" s="47"/>
      <c r="AU89" s="47"/>
      <c r="AV89" s="47"/>
      <c r="AW89" s="47"/>
      <c r="AX89" s="47"/>
    </row>
    <row r="90" spans="4:70" s="46" customFormat="1" ht="17.25" customHeight="1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P90" s="50"/>
      <c r="AT90" s="47"/>
      <c r="AU90" s="47"/>
      <c r="AV90" s="47"/>
      <c r="AW90" s="47"/>
      <c r="AX90" s="47"/>
    </row>
    <row r="91" spans="4:70" s="46" customFormat="1" ht="17.25" customHeight="1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T91" s="47"/>
      <c r="AU91" s="47"/>
      <c r="AV91" s="47"/>
      <c r="AW91" s="47"/>
      <c r="AX91" s="47"/>
    </row>
    <row r="92" spans="4:70" s="46" customFormat="1" ht="17.25" hidden="1" customHeight="1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T92" s="47"/>
      <c r="AU92" s="47"/>
      <c r="AV92" s="47"/>
      <c r="AW92" s="47"/>
      <c r="AX92" s="47"/>
    </row>
    <row r="93" spans="4:70" s="46" customFormat="1" ht="17.25" hidden="1" customHeight="1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P93" s="50"/>
      <c r="AQ93" s="50"/>
      <c r="AR93" s="50"/>
      <c r="AS93" s="50"/>
      <c r="AT93" s="50"/>
      <c r="AU93" s="50"/>
      <c r="AV93" s="47"/>
      <c r="AW93" s="47"/>
      <c r="AX93" s="47"/>
    </row>
    <row r="94" spans="4:70" s="46" customFormat="1" ht="17.25" customHeight="1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O94" s="51"/>
      <c r="AP94" s="50"/>
      <c r="AQ94" s="50"/>
      <c r="AR94" s="50"/>
      <c r="AS94" s="50"/>
      <c r="AT94" s="50"/>
      <c r="AU94" s="50"/>
      <c r="AV94" s="47"/>
      <c r="AW94" s="47"/>
      <c r="AX94" s="47"/>
    </row>
    <row r="95" spans="4:70" s="46" customFormat="1" ht="17.25" customHeight="1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O95" s="52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</row>
    <row r="96" spans="4:70" s="46" customFormat="1" ht="17.25" customHeight="1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O96" s="52"/>
      <c r="AP96" s="53"/>
      <c r="AQ96" s="53"/>
      <c r="AR96" s="53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</row>
    <row r="97" spans="1:70" s="46" customFormat="1" ht="17.25" customHeight="1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O97" s="52"/>
      <c r="AP97" s="55"/>
      <c r="AQ97" s="55"/>
      <c r="AR97" s="55"/>
      <c r="AS97" s="53"/>
      <c r="AT97" s="53"/>
      <c r="AU97" s="53"/>
      <c r="AV97" s="52"/>
      <c r="AW97" s="57"/>
      <c r="AX97" s="52"/>
      <c r="AY97" s="52"/>
      <c r="AZ97" s="57"/>
      <c r="BA97" s="52"/>
      <c r="BB97" s="52"/>
      <c r="BC97" s="57"/>
      <c r="BD97" s="52"/>
      <c r="BE97" s="52"/>
      <c r="BF97" s="57"/>
      <c r="BG97" s="52"/>
      <c r="BH97" s="52"/>
      <c r="BI97" s="57"/>
      <c r="BJ97" s="52"/>
      <c r="BK97" s="56"/>
      <c r="BL97" s="56"/>
      <c r="BM97" s="56"/>
      <c r="BN97" s="56"/>
      <c r="BO97" s="56"/>
      <c r="BP97" s="56"/>
      <c r="BQ97" s="56"/>
      <c r="BR97" s="56"/>
    </row>
    <row r="98" spans="1:70" s="46" customFormat="1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27"/>
      <c r="AP98" s="55"/>
      <c r="AQ98" s="55"/>
      <c r="AR98" s="55"/>
      <c r="AS98" s="52"/>
      <c r="AT98" s="52"/>
      <c r="AU98" s="52"/>
      <c r="AV98" s="53"/>
      <c r="AW98" s="53"/>
      <c r="AX98" s="53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6"/>
      <c r="BL98" s="56"/>
      <c r="BM98" s="56"/>
      <c r="BN98" s="56"/>
      <c r="BO98" s="56"/>
      <c r="BP98" s="56"/>
      <c r="BQ98" s="56"/>
      <c r="BR98" s="56"/>
    </row>
    <row r="99" spans="1:70" ht="17.25" customHeight="1">
      <c r="AO99" s="27"/>
      <c r="AP99" s="34"/>
      <c r="AQ99" s="34"/>
      <c r="AR99" s="34"/>
      <c r="AS99" s="31"/>
      <c r="AT99" s="30"/>
      <c r="AU99" s="31"/>
      <c r="AV99" s="33"/>
      <c r="AW99" s="33"/>
      <c r="AX99" s="33"/>
      <c r="AY99" s="29"/>
      <c r="AZ99" s="30"/>
      <c r="BA99" s="29"/>
      <c r="BB99" s="29"/>
      <c r="BC99" s="30"/>
      <c r="BD99" s="29"/>
      <c r="BE99" s="29"/>
      <c r="BF99" s="30"/>
      <c r="BG99" s="29"/>
      <c r="BH99" s="29"/>
      <c r="BI99" s="30"/>
      <c r="BJ99" s="29"/>
      <c r="BK99" s="36"/>
      <c r="BL99" s="36"/>
      <c r="BM99" s="36"/>
      <c r="BN99" s="36"/>
      <c r="BO99" s="36"/>
      <c r="BP99" s="36"/>
      <c r="BQ99" s="36"/>
      <c r="BR99" s="36"/>
    </row>
    <row r="100" spans="1:70" ht="17.25" customHeight="1">
      <c r="AO100" s="27"/>
      <c r="AP100" s="34"/>
      <c r="AQ100" s="34"/>
      <c r="AR100" s="34"/>
      <c r="AS100" s="35"/>
      <c r="AT100" s="35"/>
      <c r="AU100" s="35"/>
      <c r="AV100" s="35"/>
      <c r="AW100" s="35"/>
      <c r="AX100" s="35"/>
      <c r="AY100" s="33"/>
      <c r="AZ100" s="33"/>
      <c r="BA100" s="33"/>
      <c r="BB100" s="35"/>
      <c r="BC100" s="35"/>
      <c r="BD100" s="35"/>
      <c r="BE100" s="35"/>
      <c r="BF100" s="35"/>
      <c r="BG100" s="35"/>
      <c r="BH100" s="35"/>
      <c r="BI100" s="35"/>
      <c r="BJ100" s="35"/>
      <c r="BK100" s="36"/>
      <c r="BL100" s="36"/>
      <c r="BM100" s="36"/>
      <c r="BN100" s="36"/>
      <c r="BO100" s="36"/>
      <c r="BP100" s="36"/>
      <c r="BQ100" s="36"/>
      <c r="BR100" s="36"/>
    </row>
    <row r="101" spans="1:70" ht="31.5" customHeight="1">
      <c r="AO101" s="27"/>
      <c r="AP101" s="34"/>
      <c r="AQ101" s="34"/>
      <c r="AR101" s="34"/>
      <c r="AS101" s="31"/>
      <c r="AT101" s="30"/>
      <c r="AU101" s="31"/>
      <c r="AV101" s="31"/>
      <c r="AW101" s="30"/>
      <c r="AX101" s="31"/>
      <c r="AY101" s="33"/>
      <c r="AZ101" s="33"/>
      <c r="BA101" s="33"/>
      <c r="BB101" s="29"/>
      <c r="BC101" s="30"/>
      <c r="BD101" s="29"/>
      <c r="BE101" s="29"/>
      <c r="BF101" s="30"/>
      <c r="BG101" s="29"/>
      <c r="BH101" s="29"/>
      <c r="BI101" s="30"/>
      <c r="BJ101" s="29"/>
      <c r="BK101" s="36"/>
      <c r="BL101" s="36"/>
      <c r="BM101" s="36"/>
      <c r="BN101" s="36"/>
      <c r="BO101" s="36"/>
      <c r="BP101" s="36"/>
      <c r="BQ101" s="36"/>
      <c r="BR101" s="36"/>
    </row>
    <row r="102" spans="1:70" ht="17.25" customHeight="1">
      <c r="AO102" s="27"/>
      <c r="AP102" s="34"/>
      <c r="AQ102" s="34"/>
      <c r="AR102" s="34"/>
      <c r="AS102" s="35"/>
      <c r="AT102" s="35"/>
      <c r="AU102" s="35"/>
      <c r="AV102" s="35"/>
      <c r="AW102" s="35"/>
      <c r="AX102" s="35"/>
      <c r="AY102" s="35"/>
      <c r="AZ102" s="35"/>
      <c r="BA102" s="35"/>
      <c r="BB102" s="33"/>
      <c r="BC102" s="33"/>
      <c r="BD102" s="33"/>
      <c r="BE102" s="35"/>
      <c r="BF102" s="35"/>
      <c r="BG102" s="35"/>
      <c r="BH102" s="35"/>
      <c r="BI102" s="35"/>
      <c r="BJ102" s="35"/>
      <c r="BK102" s="36"/>
      <c r="BL102" s="36"/>
      <c r="BM102" s="36"/>
      <c r="BN102" s="36"/>
      <c r="BO102" s="36"/>
      <c r="BP102" s="36"/>
      <c r="BQ102" s="36"/>
      <c r="BR102" s="36"/>
    </row>
    <row r="103" spans="1:70" ht="17.25" customHeight="1">
      <c r="AO103" s="27"/>
      <c r="AP103" s="34"/>
      <c r="AQ103" s="34"/>
      <c r="AR103" s="34"/>
      <c r="AS103" s="31"/>
      <c r="AT103" s="30"/>
      <c r="AU103" s="31"/>
      <c r="AV103" s="31"/>
      <c r="AW103" s="30"/>
      <c r="AX103" s="31"/>
      <c r="AY103" s="31"/>
      <c r="AZ103" s="30"/>
      <c r="BA103" s="31"/>
      <c r="BB103" s="33"/>
      <c r="BC103" s="33"/>
      <c r="BD103" s="33"/>
      <c r="BE103" s="29"/>
      <c r="BF103" s="30"/>
      <c r="BG103" s="29"/>
      <c r="BH103" s="29"/>
      <c r="BI103" s="30"/>
      <c r="BJ103" s="29"/>
      <c r="BK103" s="36"/>
      <c r="BL103" s="36"/>
      <c r="BM103" s="36"/>
      <c r="BN103" s="36"/>
      <c r="BO103" s="36"/>
      <c r="BP103" s="36"/>
      <c r="BQ103" s="36"/>
      <c r="BR103" s="36"/>
    </row>
    <row r="104" spans="1:70" ht="17.25" customHeight="1">
      <c r="AO104" s="27"/>
      <c r="AP104" s="34"/>
      <c r="AQ104" s="34"/>
      <c r="AR104" s="34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3"/>
      <c r="BF104" s="33"/>
      <c r="BG104" s="33"/>
      <c r="BH104" s="35"/>
      <c r="BI104" s="35"/>
      <c r="BJ104" s="35"/>
      <c r="BK104" s="36"/>
      <c r="BL104" s="36"/>
      <c r="BM104" s="36"/>
      <c r="BN104" s="36"/>
      <c r="BO104" s="36"/>
      <c r="BP104" s="36"/>
      <c r="BQ104" s="36"/>
      <c r="BR104" s="36"/>
    </row>
    <row r="105" spans="1:70" ht="17.25" customHeight="1">
      <c r="AO105" s="27"/>
      <c r="AP105" s="34"/>
      <c r="AQ105" s="34"/>
      <c r="AR105" s="34"/>
      <c r="AS105" s="31"/>
      <c r="AT105" s="30"/>
      <c r="AU105" s="31"/>
      <c r="AV105" s="31"/>
      <c r="AW105" s="30"/>
      <c r="AX105" s="31"/>
      <c r="AY105" s="31"/>
      <c r="AZ105" s="30"/>
      <c r="BA105" s="31"/>
      <c r="BB105" s="31"/>
      <c r="BC105" s="30"/>
      <c r="BD105" s="31"/>
      <c r="BE105" s="33"/>
      <c r="BF105" s="33"/>
      <c r="BG105" s="33"/>
      <c r="BH105" s="29"/>
      <c r="BI105" s="30"/>
      <c r="BJ105" s="29"/>
      <c r="BK105" s="36"/>
      <c r="BL105" s="36"/>
      <c r="BM105" s="36"/>
      <c r="BN105" s="36"/>
      <c r="BO105" s="36"/>
      <c r="BP105" s="36"/>
      <c r="BQ105" s="36"/>
      <c r="BR105" s="36"/>
    </row>
    <row r="106" spans="1:70" ht="17.25" customHeight="1">
      <c r="AO106" s="27"/>
      <c r="AP106" s="34"/>
      <c r="AQ106" s="34"/>
      <c r="AR106" s="34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3"/>
      <c r="BI106" s="33"/>
      <c r="BJ106" s="33"/>
      <c r="BK106" s="36"/>
      <c r="BL106" s="36"/>
      <c r="BM106" s="36"/>
      <c r="BN106" s="36"/>
      <c r="BO106" s="36"/>
      <c r="BP106" s="36"/>
      <c r="BQ106" s="36"/>
      <c r="BR106" s="36"/>
    </row>
    <row r="107" spans="1:70" ht="17.25" customHeight="1">
      <c r="AO107" s="28"/>
      <c r="AP107" s="34"/>
      <c r="AQ107" s="34"/>
      <c r="AR107" s="34"/>
      <c r="AS107" s="31"/>
      <c r="AT107" s="30"/>
      <c r="AU107" s="31"/>
      <c r="AV107" s="31"/>
      <c r="AW107" s="30"/>
      <c r="AX107" s="31"/>
      <c r="AY107" s="31"/>
      <c r="AZ107" s="30"/>
      <c r="BA107" s="31"/>
      <c r="BB107" s="31"/>
      <c r="BC107" s="30"/>
      <c r="BD107" s="31"/>
      <c r="BE107" s="31"/>
      <c r="BF107" s="30"/>
      <c r="BG107" s="31"/>
      <c r="BH107" s="33"/>
      <c r="BI107" s="33"/>
      <c r="BJ107" s="33"/>
      <c r="BK107" s="36"/>
      <c r="BL107" s="36"/>
      <c r="BM107" s="36"/>
      <c r="BN107" s="36"/>
      <c r="BO107" s="36"/>
      <c r="BP107" s="36"/>
      <c r="BQ107" s="36"/>
      <c r="BR107" s="36"/>
    </row>
    <row r="108" spans="1:70" ht="17.25" customHeight="1">
      <c r="AP108" s="28"/>
      <c r="AQ108" s="28"/>
      <c r="AR108" s="28"/>
      <c r="AS108" s="28"/>
      <c r="AT108" s="32"/>
      <c r="AU108" s="32"/>
      <c r="AV108" s="32"/>
      <c r="AW108" s="32"/>
      <c r="AX108" s="32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</row>
    <row r="109" spans="1:70" ht="17.25" customHeight="1"/>
    <row r="110" spans="1:70" ht="17.25" customHeight="1"/>
    <row r="111" spans="1:70" ht="17.25" customHeight="1"/>
    <row r="112" spans="1:70" ht="17.25" customHeight="1"/>
    <row r="113" ht="17.25" customHeight="1"/>
    <row r="114" ht="17.25" customHeight="1"/>
    <row r="115" ht="17.25" customHeight="1"/>
    <row r="116" ht="17.25" customHeight="1"/>
  </sheetData>
  <mergeCells count="445">
    <mergeCell ref="S15:T15"/>
    <mergeCell ref="W15:X15"/>
    <mergeCell ref="S16:T16"/>
    <mergeCell ref="W16:X16"/>
    <mergeCell ref="S17:T17"/>
    <mergeCell ref="W17:X17"/>
    <mergeCell ref="S18:T18"/>
    <mergeCell ref="W18:X18"/>
    <mergeCell ref="S43:T43"/>
    <mergeCell ref="W43:X43"/>
    <mergeCell ref="S25:T25"/>
    <mergeCell ref="W25:X25"/>
    <mergeCell ref="S26:T26"/>
    <mergeCell ref="W26:X26"/>
    <mergeCell ref="S27:T27"/>
    <mergeCell ref="W27:X27"/>
    <mergeCell ref="S28:T28"/>
    <mergeCell ref="W28:X28"/>
    <mergeCell ref="S29:T29"/>
    <mergeCell ref="W29:X29"/>
    <mergeCell ref="U43:V43"/>
    <mergeCell ref="S20:T20"/>
    <mergeCell ref="W20:X20"/>
    <mergeCell ref="S77:T77"/>
    <mergeCell ref="W77:X77"/>
    <mergeCell ref="S78:T78"/>
    <mergeCell ref="W78:X78"/>
    <mergeCell ref="S32:T32"/>
    <mergeCell ref="W32:X32"/>
    <mergeCell ref="S33:T33"/>
    <mergeCell ref="W33:X33"/>
    <mergeCell ref="S34:T34"/>
    <mergeCell ref="W34:X34"/>
    <mergeCell ref="S39:T39"/>
    <mergeCell ref="W39:X39"/>
    <mergeCell ref="S40:T40"/>
    <mergeCell ref="W40:X40"/>
    <mergeCell ref="U33:V33"/>
    <mergeCell ref="U34:V34"/>
    <mergeCell ref="U39:V39"/>
    <mergeCell ref="U40:V40"/>
    <mergeCell ref="U41:V41"/>
    <mergeCell ref="U42:V42"/>
    <mergeCell ref="Y53:AD53"/>
    <mergeCell ref="S53:X53"/>
    <mergeCell ref="M53:R53"/>
    <mergeCell ref="AE53:AH53"/>
    <mergeCell ref="AI53:AL53"/>
    <mergeCell ref="S75:T75"/>
    <mergeCell ref="W75:X75"/>
    <mergeCell ref="S76:T76"/>
    <mergeCell ref="W76:X76"/>
    <mergeCell ref="D43:E43"/>
    <mergeCell ref="F43:H43"/>
    <mergeCell ref="I43:L43"/>
    <mergeCell ref="M43:R43"/>
    <mergeCell ref="Y43:AD43"/>
    <mergeCell ref="AE43:AH43"/>
    <mergeCell ref="AI43:AL43"/>
    <mergeCell ref="D52:L52"/>
    <mergeCell ref="M52:X52"/>
    <mergeCell ref="AC52:AL52"/>
    <mergeCell ref="M61:AD61"/>
    <mergeCell ref="U56:V56"/>
    <mergeCell ref="U57:V57"/>
    <mergeCell ref="U58:V58"/>
    <mergeCell ref="U59:V59"/>
    <mergeCell ref="U60:V60"/>
    <mergeCell ref="S54:T54"/>
    <mergeCell ref="W54:X54"/>
    <mergeCell ref="S55:T55"/>
    <mergeCell ref="W55:X55"/>
    <mergeCell ref="S56:T56"/>
    <mergeCell ref="W56:X56"/>
    <mergeCell ref="S57:T57"/>
    <mergeCell ref="W57:X57"/>
    <mergeCell ref="S58:T58"/>
    <mergeCell ref="W58:X58"/>
    <mergeCell ref="Y60:AD60"/>
    <mergeCell ref="U54:V54"/>
    <mergeCell ref="U55:V55"/>
    <mergeCell ref="D9:L9"/>
    <mergeCell ref="AC9:AL9"/>
    <mergeCell ref="M9:X9"/>
    <mergeCell ref="D23:L23"/>
    <mergeCell ref="M23:X23"/>
    <mergeCell ref="AC23:AL23"/>
    <mergeCell ref="D37:L37"/>
    <mergeCell ref="M37:X37"/>
    <mergeCell ref="AC37:AL37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5:V25"/>
    <mergeCell ref="U26:V26"/>
    <mergeCell ref="U27:V27"/>
    <mergeCell ref="U28:V28"/>
    <mergeCell ref="U29:V29"/>
    <mergeCell ref="D72:L72"/>
    <mergeCell ref="M72:X72"/>
    <mergeCell ref="AC72:AL72"/>
    <mergeCell ref="S59:T59"/>
    <mergeCell ref="W59:X59"/>
    <mergeCell ref="S60:T60"/>
    <mergeCell ref="W60:X60"/>
    <mergeCell ref="D58:E58"/>
    <mergeCell ref="F58:H58"/>
    <mergeCell ref="I58:L58"/>
    <mergeCell ref="Y58:AD58"/>
    <mergeCell ref="D61:E61"/>
    <mergeCell ref="F61:H61"/>
    <mergeCell ref="I61:L61"/>
    <mergeCell ref="AI58:AL58"/>
    <mergeCell ref="AE58:AH58"/>
    <mergeCell ref="M58:R58"/>
    <mergeCell ref="AE61:AH61"/>
    <mergeCell ref="AI61:AL61"/>
    <mergeCell ref="D59:E59"/>
    <mergeCell ref="F59:H59"/>
    <mergeCell ref="M59:R59"/>
    <mergeCell ref="Y59:AD59"/>
    <mergeCell ref="AE59:AH59"/>
    <mergeCell ref="D41:E41"/>
    <mergeCell ref="F41:H41"/>
    <mergeCell ref="I41:L41"/>
    <mergeCell ref="M41:R41"/>
    <mergeCell ref="Y41:AD41"/>
    <mergeCell ref="AE41:AH41"/>
    <mergeCell ref="AI41:AL41"/>
    <mergeCell ref="D42:E42"/>
    <mergeCell ref="F42:H42"/>
    <mergeCell ref="I42:L42"/>
    <mergeCell ref="M42:R42"/>
    <mergeCell ref="Y42:AD42"/>
    <mergeCell ref="AE42:AH42"/>
    <mergeCell ref="AI42:AL42"/>
    <mergeCell ref="S41:T41"/>
    <mergeCell ref="W41:X41"/>
    <mergeCell ref="S42:T42"/>
    <mergeCell ref="W42:X42"/>
    <mergeCell ref="AI38:AL38"/>
    <mergeCell ref="I39:L39"/>
    <mergeCell ref="M39:R39"/>
    <mergeCell ref="AI39:AL39"/>
    <mergeCell ref="D40:E40"/>
    <mergeCell ref="F40:H40"/>
    <mergeCell ref="I40:L40"/>
    <mergeCell ref="M40:R40"/>
    <mergeCell ref="Y40:AD40"/>
    <mergeCell ref="AE40:AH40"/>
    <mergeCell ref="AI40:AL40"/>
    <mergeCell ref="D38:E38"/>
    <mergeCell ref="D39:E39"/>
    <mergeCell ref="F38:H38"/>
    <mergeCell ref="F39:H39"/>
    <mergeCell ref="AE38:AH38"/>
    <mergeCell ref="AE39:AH39"/>
    <mergeCell ref="S38:X38"/>
    <mergeCell ref="Y38:AD38"/>
    <mergeCell ref="Y39:AD39"/>
    <mergeCell ref="I38:L38"/>
    <mergeCell ref="M38:R38"/>
    <mergeCell ref="AI28:AL28"/>
    <mergeCell ref="D34:E34"/>
    <mergeCell ref="F34:H34"/>
    <mergeCell ref="I34:L34"/>
    <mergeCell ref="M34:R34"/>
    <mergeCell ref="F25:H25"/>
    <mergeCell ref="I25:L25"/>
    <mergeCell ref="D26:E26"/>
    <mergeCell ref="F26:H26"/>
    <mergeCell ref="I26:L26"/>
    <mergeCell ref="D27:E27"/>
    <mergeCell ref="F27:H27"/>
    <mergeCell ref="I27:L27"/>
    <mergeCell ref="D28:E28"/>
    <mergeCell ref="F28:H28"/>
    <mergeCell ref="I28:L28"/>
    <mergeCell ref="M28:R28"/>
    <mergeCell ref="D30:E30"/>
    <mergeCell ref="F30:H30"/>
    <mergeCell ref="I30:L30"/>
    <mergeCell ref="D33:E33"/>
    <mergeCell ref="F33:H33"/>
    <mergeCell ref="I33:L33"/>
    <mergeCell ref="M33:R33"/>
    <mergeCell ref="Y34:AD34"/>
    <mergeCell ref="AE34:AH34"/>
    <mergeCell ref="AI34:AL34"/>
    <mergeCell ref="M24:R24"/>
    <mergeCell ref="S24:X24"/>
    <mergeCell ref="Y24:AD24"/>
    <mergeCell ref="AE24:AH24"/>
    <mergeCell ref="AI24:AL24"/>
    <mergeCell ref="M25:R25"/>
    <mergeCell ref="Y25:AD25"/>
    <mergeCell ref="AE25:AH25"/>
    <mergeCell ref="AI25:AL25"/>
    <mergeCell ref="M26:R26"/>
    <mergeCell ref="Y26:AD26"/>
    <mergeCell ref="AE26:AH26"/>
    <mergeCell ref="AI26:AL26"/>
    <mergeCell ref="M27:R27"/>
    <mergeCell ref="Y27:AD27"/>
    <mergeCell ref="AE27:AH27"/>
    <mergeCell ref="AI27:AL27"/>
    <mergeCell ref="AI32:AL32"/>
    <mergeCell ref="Y28:AD28"/>
    <mergeCell ref="U32:V32"/>
    <mergeCell ref="AE28:AH28"/>
    <mergeCell ref="AI18:AL18"/>
    <mergeCell ref="AI19:AL19"/>
    <mergeCell ref="I18:L18"/>
    <mergeCell ref="I19:L19"/>
    <mergeCell ref="M18:R18"/>
    <mergeCell ref="M19:R19"/>
    <mergeCell ref="Y18:AD18"/>
    <mergeCell ref="Y19:AD19"/>
    <mergeCell ref="AE18:AH18"/>
    <mergeCell ref="AE19:AH19"/>
    <mergeCell ref="S19:T19"/>
    <mergeCell ref="W19:X19"/>
    <mergeCell ref="AI59:AL59"/>
    <mergeCell ref="D60:E60"/>
    <mergeCell ref="F60:H60"/>
    <mergeCell ref="I60:L60"/>
    <mergeCell ref="M60:R60"/>
    <mergeCell ref="AE60:AH60"/>
    <mergeCell ref="AI60:AL60"/>
    <mergeCell ref="I59:L59"/>
    <mergeCell ref="D57:E57"/>
    <mergeCell ref="F57:H57"/>
    <mergeCell ref="I57:L57"/>
    <mergeCell ref="Y57:AD57"/>
    <mergeCell ref="AE57:AH57"/>
    <mergeCell ref="AI57:AL57"/>
    <mergeCell ref="F56:H56"/>
    <mergeCell ref="I56:L56"/>
    <mergeCell ref="M56:R56"/>
    <mergeCell ref="Y56:AD56"/>
    <mergeCell ref="AE56:AH56"/>
    <mergeCell ref="AI56:AL56"/>
    <mergeCell ref="M57:R57"/>
    <mergeCell ref="AE54:AH54"/>
    <mergeCell ref="D55:E55"/>
    <mergeCell ref="F55:H55"/>
    <mergeCell ref="I55:L55"/>
    <mergeCell ref="M55:R55"/>
    <mergeCell ref="Y55:AD55"/>
    <mergeCell ref="AE55:AH55"/>
    <mergeCell ref="AI55:AL55"/>
    <mergeCell ref="D54:E54"/>
    <mergeCell ref="F54:H54"/>
    <mergeCell ref="I54:L54"/>
    <mergeCell ref="M54:R54"/>
    <mergeCell ref="Y54:AD54"/>
    <mergeCell ref="AI54:AL54"/>
    <mergeCell ref="D16:E16"/>
    <mergeCell ref="F16:H16"/>
    <mergeCell ref="I16:L16"/>
    <mergeCell ref="M16:R16"/>
    <mergeCell ref="Y16:AD16"/>
    <mergeCell ref="AE16:AH16"/>
    <mergeCell ref="AI16:AL16"/>
    <mergeCell ref="D17:E17"/>
    <mergeCell ref="F17:H17"/>
    <mergeCell ref="I17:L17"/>
    <mergeCell ref="M17:R17"/>
    <mergeCell ref="Y17:AD17"/>
    <mergeCell ref="AE17:AH17"/>
    <mergeCell ref="D25:E25"/>
    <mergeCell ref="D24:E24"/>
    <mergeCell ref="F24:H24"/>
    <mergeCell ref="AI21:AL21"/>
    <mergeCell ref="AI20:AL20"/>
    <mergeCell ref="D18:E18"/>
    <mergeCell ref="AE13:AH13"/>
    <mergeCell ref="AI13:AL13"/>
    <mergeCell ref="D13:E13"/>
    <mergeCell ref="F13:H13"/>
    <mergeCell ref="I13:L13"/>
    <mergeCell ref="M13:R13"/>
    <mergeCell ref="Y13:AD13"/>
    <mergeCell ref="D14:E14"/>
    <mergeCell ref="F14:H14"/>
    <mergeCell ref="I14:L14"/>
    <mergeCell ref="M14:R14"/>
    <mergeCell ref="Y14:AD14"/>
    <mergeCell ref="AE14:AH14"/>
    <mergeCell ref="AI14:AL14"/>
    <mergeCell ref="S13:T13"/>
    <mergeCell ref="W13:X13"/>
    <mergeCell ref="S14:T14"/>
    <mergeCell ref="W14:X14"/>
    <mergeCell ref="D12:E12"/>
    <mergeCell ref="F12:H12"/>
    <mergeCell ref="I12:L12"/>
    <mergeCell ref="Y12:AD12"/>
    <mergeCell ref="AE12:AH12"/>
    <mergeCell ref="AI12:AL12"/>
    <mergeCell ref="D11:E11"/>
    <mergeCell ref="F11:H11"/>
    <mergeCell ref="I11:L11"/>
    <mergeCell ref="M11:R11"/>
    <mergeCell ref="Y11:AD11"/>
    <mergeCell ref="M12:R12"/>
    <mergeCell ref="S11:T11"/>
    <mergeCell ref="W11:X11"/>
    <mergeCell ref="S12:T12"/>
    <mergeCell ref="W12:X12"/>
    <mergeCell ref="D10:E10"/>
    <mergeCell ref="F10:H10"/>
    <mergeCell ref="I10:L10"/>
    <mergeCell ref="M10:R10"/>
    <mergeCell ref="S10:X10"/>
    <mergeCell ref="Y10:AD10"/>
    <mergeCell ref="AE10:AH10"/>
    <mergeCell ref="AI10:AL10"/>
    <mergeCell ref="AE11:AH11"/>
    <mergeCell ref="AI11:AL11"/>
    <mergeCell ref="D73:E73"/>
    <mergeCell ref="F73:H73"/>
    <mergeCell ref="I73:L73"/>
    <mergeCell ref="M73:R73"/>
    <mergeCell ref="S73:X73"/>
    <mergeCell ref="Y73:AD73"/>
    <mergeCell ref="AE73:AH73"/>
    <mergeCell ref="AI73:AL73"/>
    <mergeCell ref="D74:E74"/>
    <mergeCell ref="F74:H74"/>
    <mergeCell ref="I74:L74"/>
    <mergeCell ref="M74:R74"/>
    <mergeCell ref="Y74:AD74"/>
    <mergeCell ref="AI74:AL74"/>
    <mergeCell ref="AE74:AH74"/>
    <mergeCell ref="U74:V74"/>
    <mergeCell ref="S74:T74"/>
    <mergeCell ref="W74:X74"/>
    <mergeCell ref="AI77:AL77"/>
    <mergeCell ref="D77:E77"/>
    <mergeCell ref="F77:H77"/>
    <mergeCell ref="I77:L77"/>
    <mergeCell ref="M77:R77"/>
    <mergeCell ref="Y77:AD77"/>
    <mergeCell ref="AE77:AH77"/>
    <mergeCell ref="D75:E75"/>
    <mergeCell ref="F75:H75"/>
    <mergeCell ref="I75:L75"/>
    <mergeCell ref="Y75:AD75"/>
    <mergeCell ref="M75:R75"/>
    <mergeCell ref="AE75:AH75"/>
    <mergeCell ref="AI75:AL75"/>
    <mergeCell ref="D76:E76"/>
    <mergeCell ref="F76:H76"/>
    <mergeCell ref="I76:L76"/>
    <mergeCell ref="Y76:AD76"/>
    <mergeCell ref="M76:R76"/>
    <mergeCell ref="AE76:AH76"/>
    <mergeCell ref="AI76:AL76"/>
    <mergeCell ref="U75:V75"/>
    <mergeCell ref="U76:V76"/>
    <mergeCell ref="U77:V77"/>
    <mergeCell ref="AI78:AL78"/>
    <mergeCell ref="M79:AD79"/>
    <mergeCell ref="D78:E78"/>
    <mergeCell ref="F78:H78"/>
    <mergeCell ref="I78:L78"/>
    <mergeCell ref="M78:R78"/>
    <mergeCell ref="Y78:AD78"/>
    <mergeCell ref="AE78:AH78"/>
    <mergeCell ref="D79:E79"/>
    <mergeCell ref="F79:H79"/>
    <mergeCell ref="I79:L79"/>
    <mergeCell ref="AE79:AH79"/>
    <mergeCell ref="AI79:AL79"/>
    <mergeCell ref="U78:V78"/>
    <mergeCell ref="I24:L24"/>
    <mergeCell ref="AI15:AL15"/>
    <mergeCell ref="D15:E15"/>
    <mergeCell ref="F15:H15"/>
    <mergeCell ref="I15:L15"/>
    <mergeCell ref="M15:R15"/>
    <mergeCell ref="Y15:AD15"/>
    <mergeCell ref="AE15:AH15"/>
    <mergeCell ref="F20:H20"/>
    <mergeCell ref="I20:L20"/>
    <mergeCell ref="M20:R20"/>
    <mergeCell ref="Y20:AD20"/>
    <mergeCell ref="AE20:AH20"/>
    <mergeCell ref="AI17:AL17"/>
    <mergeCell ref="D21:E21"/>
    <mergeCell ref="F21:H21"/>
    <mergeCell ref="I21:L21"/>
    <mergeCell ref="M21:R21"/>
    <mergeCell ref="S21:X21"/>
    <mergeCell ref="Y21:AD21"/>
    <mergeCell ref="D19:E19"/>
    <mergeCell ref="D20:E20"/>
    <mergeCell ref="F18:H18"/>
    <mergeCell ref="F19:H19"/>
    <mergeCell ref="D29:E29"/>
    <mergeCell ref="F29:H29"/>
    <mergeCell ref="I29:L29"/>
    <mergeCell ref="M29:R29"/>
    <mergeCell ref="Y29:AD29"/>
    <mergeCell ref="AE29:AH29"/>
    <mergeCell ref="AI29:AL29"/>
    <mergeCell ref="U30:V30"/>
    <mergeCell ref="U31:V31"/>
    <mergeCell ref="S30:T30"/>
    <mergeCell ref="W30:X30"/>
    <mergeCell ref="S31:T31"/>
    <mergeCell ref="W31:X31"/>
    <mergeCell ref="M30:R30"/>
    <mergeCell ref="D63:AL63"/>
    <mergeCell ref="Y30:AD30"/>
    <mergeCell ref="AE30:AH30"/>
    <mergeCell ref="AI30:AL30"/>
    <mergeCell ref="Y33:AD33"/>
    <mergeCell ref="AE33:AH33"/>
    <mergeCell ref="AI33:AL33"/>
    <mergeCell ref="D31:E31"/>
    <mergeCell ref="F31:H31"/>
    <mergeCell ref="I31:L31"/>
    <mergeCell ref="M31:R31"/>
    <mergeCell ref="Y31:AD31"/>
    <mergeCell ref="AE31:AH31"/>
    <mergeCell ref="AI31:AL31"/>
    <mergeCell ref="D32:E32"/>
    <mergeCell ref="F32:H32"/>
    <mergeCell ref="I32:L32"/>
    <mergeCell ref="M32:R32"/>
    <mergeCell ref="Y32:AD32"/>
    <mergeCell ref="AE32:AH32"/>
    <mergeCell ref="D53:E53"/>
    <mergeCell ref="F53:H53"/>
    <mergeCell ref="I53:L53"/>
    <mergeCell ref="D56:E56"/>
  </mergeCells>
  <phoneticPr fontId="1"/>
  <pageMargins left="0.21" right="0.12" top="0" bottom="0.12" header="0.12" footer="0.12"/>
  <pageSetup paperSize="9" scale="78" fitToWidth="0" fitToHeight="0" orientation="portrait" horizontalDpi="144" verticalDpi="144" r:id="rId1"/>
  <rowBreaks count="1" manualBreakCount="1">
    <brk id="47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E23" sqref="E23"/>
    </sheetView>
  </sheetViews>
  <sheetFormatPr defaultRowHeight="13"/>
  <cols>
    <col min="1" max="1" width="11.26953125" customWidth="1"/>
    <col min="2" max="2" width="58.6328125" customWidth="1"/>
    <col min="3" max="3" width="12.6328125" customWidth="1"/>
    <col min="4" max="4" width="11.26953125" customWidth="1"/>
    <col min="5" max="5" width="58.6328125" customWidth="1"/>
  </cols>
  <sheetData>
    <row r="1" spans="1:5" ht="27.75" customHeight="1">
      <c r="A1" s="37" t="s">
        <v>47</v>
      </c>
      <c r="B1" s="38" t="s">
        <v>93</v>
      </c>
      <c r="D1" s="37" t="s">
        <v>47</v>
      </c>
      <c r="E1" s="38" t="s">
        <v>95</v>
      </c>
    </row>
    <row r="2" spans="1:5" ht="24.75" customHeight="1">
      <c r="A2" s="37" t="s">
        <v>45</v>
      </c>
      <c r="B2" s="39"/>
      <c r="D2" s="37" t="s">
        <v>45</v>
      </c>
      <c r="E2" s="39"/>
    </row>
    <row r="3" spans="1:5" ht="48" customHeight="1">
      <c r="A3" s="37" t="s">
        <v>46</v>
      </c>
      <c r="B3" s="40" t="s">
        <v>180</v>
      </c>
      <c r="D3" s="37" t="s">
        <v>46</v>
      </c>
      <c r="E3" s="40" t="s">
        <v>186</v>
      </c>
    </row>
    <row r="4" spans="1:5" ht="15" customHeight="1">
      <c r="A4" s="44"/>
      <c r="B4" s="45"/>
      <c r="C4" s="43"/>
      <c r="D4" s="44"/>
      <c r="E4" s="45"/>
    </row>
    <row r="5" spans="1:5" ht="27.75" customHeight="1">
      <c r="A5" s="41" t="s">
        <v>47</v>
      </c>
      <c r="B5" s="42" t="s">
        <v>69</v>
      </c>
      <c r="D5" s="41" t="s">
        <v>47</v>
      </c>
      <c r="E5" s="42" t="s">
        <v>77</v>
      </c>
    </row>
    <row r="6" spans="1:5" ht="24.75" customHeight="1">
      <c r="A6" s="37" t="s">
        <v>45</v>
      </c>
      <c r="B6" s="39"/>
      <c r="D6" s="37" t="s">
        <v>45</v>
      </c>
      <c r="E6" s="39"/>
    </row>
    <row r="7" spans="1:5" ht="48" customHeight="1">
      <c r="A7" s="37" t="s">
        <v>46</v>
      </c>
      <c r="B7" s="40" t="s">
        <v>181</v>
      </c>
      <c r="D7" s="37" t="s">
        <v>46</v>
      </c>
      <c r="E7" s="40" t="s">
        <v>187</v>
      </c>
    </row>
    <row r="8" spans="1:5" ht="15" customHeight="1">
      <c r="A8" s="44"/>
      <c r="B8" s="45"/>
      <c r="C8" s="43"/>
      <c r="D8" s="44"/>
      <c r="E8" s="45"/>
    </row>
    <row r="9" spans="1:5" ht="27.75" customHeight="1">
      <c r="A9" s="41" t="s">
        <v>47</v>
      </c>
      <c r="B9" s="42" t="s">
        <v>84</v>
      </c>
      <c r="D9" s="41" t="s">
        <v>47</v>
      </c>
      <c r="E9" s="42" t="s">
        <v>78</v>
      </c>
    </row>
    <row r="10" spans="1:5" ht="24.75" customHeight="1">
      <c r="A10" s="37" t="s">
        <v>45</v>
      </c>
      <c r="B10" s="39"/>
      <c r="D10" s="37" t="s">
        <v>45</v>
      </c>
      <c r="E10" s="39"/>
    </row>
    <row r="11" spans="1:5" ht="48" customHeight="1">
      <c r="A11" s="37" t="s">
        <v>46</v>
      </c>
      <c r="B11" s="40" t="s">
        <v>182</v>
      </c>
      <c r="D11" s="37" t="s">
        <v>46</v>
      </c>
      <c r="E11" s="40" t="s">
        <v>188</v>
      </c>
    </row>
    <row r="12" spans="1:5" ht="15" customHeight="1">
      <c r="A12" s="44"/>
      <c r="B12" s="45"/>
      <c r="C12" s="43"/>
      <c r="D12" s="44"/>
      <c r="E12" s="45"/>
    </row>
    <row r="13" spans="1:5" ht="27.75" customHeight="1">
      <c r="A13" s="41" t="s">
        <v>47</v>
      </c>
      <c r="B13" s="42" t="s">
        <v>80</v>
      </c>
      <c r="D13" s="41" t="s">
        <v>47</v>
      </c>
      <c r="E13" s="42" t="s">
        <v>50</v>
      </c>
    </row>
    <row r="14" spans="1:5" ht="24.75" customHeight="1">
      <c r="A14" s="37" t="s">
        <v>45</v>
      </c>
      <c r="B14" s="39"/>
      <c r="D14" s="37" t="s">
        <v>45</v>
      </c>
      <c r="E14" s="39"/>
    </row>
    <row r="15" spans="1:5" ht="48" customHeight="1">
      <c r="A15" s="37" t="s">
        <v>46</v>
      </c>
      <c r="B15" s="40" t="s">
        <v>185</v>
      </c>
      <c r="D15" s="37" t="s">
        <v>46</v>
      </c>
      <c r="E15" s="40" t="s">
        <v>189</v>
      </c>
    </row>
    <row r="16" spans="1:5" ht="15" customHeight="1">
      <c r="A16" s="44"/>
      <c r="B16" s="45"/>
      <c r="C16" s="43"/>
      <c r="D16" s="44"/>
      <c r="E16" s="45"/>
    </row>
    <row r="17" spans="1:5" ht="27.75" customHeight="1">
      <c r="A17" s="41" t="s">
        <v>47</v>
      </c>
      <c r="B17" s="42" t="s">
        <v>82</v>
      </c>
      <c r="D17" s="41" t="s">
        <v>47</v>
      </c>
      <c r="E17" s="42" t="s">
        <v>85</v>
      </c>
    </row>
    <row r="18" spans="1:5" ht="24.75" customHeight="1">
      <c r="A18" s="37" t="s">
        <v>45</v>
      </c>
      <c r="B18" s="39"/>
      <c r="D18" s="37" t="s">
        <v>45</v>
      </c>
      <c r="E18" s="39"/>
    </row>
    <row r="19" spans="1:5" ht="48" customHeight="1">
      <c r="A19" s="37" t="s">
        <v>46</v>
      </c>
      <c r="B19" s="40" t="s">
        <v>183</v>
      </c>
      <c r="D19" s="37" t="s">
        <v>46</v>
      </c>
      <c r="E19" s="40" t="s">
        <v>190</v>
      </c>
    </row>
    <row r="20" spans="1:5" ht="15" customHeight="1">
      <c r="A20" s="44"/>
      <c r="B20" s="45"/>
      <c r="C20" s="43"/>
      <c r="D20" s="44"/>
      <c r="E20" s="45"/>
    </row>
    <row r="21" spans="1:5" ht="27.75" customHeight="1">
      <c r="A21" s="41" t="s">
        <v>47</v>
      </c>
      <c r="B21" s="42" t="s">
        <v>81</v>
      </c>
      <c r="D21" s="41" t="s">
        <v>47</v>
      </c>
      <c r="E21" s="42"/>
    </row>
    <row r="22" spans="1:5" ht="24.75" customHeight="1">
      <c r="A22" s="37" t="s">
        <v>45</v>
      </c>
      <c r="B22" s="39"/>
      <c r="D22" s="37" t="s">
        <v>45</v>
      </c>
      <c r="E22" s="37"/>
    </row>
    <row r="23" spans="1:5" ht="48" customHeight="1">
      <c r="A23" s="37" t="s">
        <v>46</v>
      </c>
      <c r="B23" s="40" t="s">
        <v>184</v>
      </c>
      <c r="D23" s="37" t="s">
        <v>46</v>
      </c>
      <c r="E23" s="37"/>
    </row>
  </sheetData>
  <phoneticPr fontId="1"/>
  <pageMargins left="0.84" right="0" top="0.35433070866141736" bottom="0.15748031496062992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春季低学年 ブロック</vt:lpstr>
      <vt:lpstr>春季低学年 トーナメント</vt:lpstr>
      <vt:lpstr>春季低学年 時間割</vt:lpstr>
      <vt:lpstr>優秀選手</vt:lpstr>
      <vt:lpstr>'春季低学年 トーナメント'!Print_Area</vt:lpstr>
      <vt:lpstr>'春季低学年 時間割'!Print_Area</vt:lpstr>
      <vt:lpstr>'春季低学年 ブロック'!Print_Titles</vt:lpstr>
      <vt:lpstr>'春季低学年 時間割'!Print_Titles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小平 年春</dc:creator>
  <cp:lastModifiedBy>村田 猛</cp:lastModifiedBy>
  <cp:lastPrinted>2017-04-21T13:44:01Z</cp:lastPrinted>
  <dcterms:created xsi:type="dcterms:W3CDTF">2014-04-09T13:11:53Z</dcterms:created>
  <dcterms:modified xsi:type="dcterms:W3CDTF">2017-05-06T08:53:41Z</dcterms:modified>
</cp:coreProperties>
</file>