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24226"/>
  <mc:AlternateContent xmlns:mc="http://schemas.openxmlformats.org/markup-compatibility/2006">
    <mc:Choice Requires="x15">
      <x15ac:absPath xmlns:x15ac="http://schemas.microsoft.com/office/spreadsheetml/2010/11/ac" url="D:\Windows\ServiceProfiles\NetworkService\AppData\Local\Packages\oice_16_974fa576_32c1d314_194\AC\Temp\"/>
    </mc:Choice>
  </mc:AlternateContent>
  <xr:revisionPtr revIDLastSave="0" documentId="8_{760E5BA3-83BE-A649-9483-FD3E0684D911}" xr6:coauthVersionLast="40" xr6:coauthVersionMax="40" xr10:uidLastSave="{00000000-0000-0000-0000-000000000000}"/>
  <bookViews>
    <workbookView xWindow="32760" yWindow="32760" windowWidth="19200" windowHeight="7230" xr2:uid="{00000000-000D-0000-FFFF-FFFF00000000}"/>
  </bookViews>
  <sheets>
    <sheet name="予選リーグ日程（Ａ・Ｂ・Ｃ）" sheetId="3" r:id="rId1"/>
    <sheet name="決勝Ｔ表" sheetId="5" r:id="rId2"/>
  </sheets>
  <definedNames>
    <definedName name="_xlnm.Print_Area" localSheetId="0">'予選リーグ日程（Ａ・Ｂ・Ｃ）'!$A$1:$X$69</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7" i="3" l="1"/>
  <c r="R16" i="3"/>
  <c r="O17" i="3"/>
  <c r="AJ17" i="3"/>
  <c r="N17" i="3"/>
  <c r="R15" i="3"/>
  <c r="L17" i="3"/>
  <c r="T15" i="3"/>
  <c r="AK15" i="3"/>
  <c r="N16" i="3"/>
  <c r="O15" i="3"/>
  <c r="L16" i="3"/>
  <c r="Q15" i="3"/>
  <c r="AJ15" i="3"/>
  <c r="K17" i="3"/>
  <c r="R14" i="3"/>
  <c r="K16" i="3"/>
  <c r="O14" i="3"/>
  <c r="I16" i="3"/>
  <c r="Q14" i="3"/>
  <c r="AJ14" i="3"/>
  <c r="K15" i="3"/>
  <c r="I17" i="3"/>
  <c r="T14" i="3"/>
  <c r="I15" i="3"/>
  <c r="N14" i="3"/>
  <c r="H14" i="3"/>
  <c r="W14" i="3"/>
  <c r="AC14" i="3"/>
  <c r="H17" i="3"/>
  <c r="R13" i="3"/>
  <c r="H16" i="3"/>
  <c r="T16" i="3"/>
  <c r="W16" i="3"/>
  <c r="AC16" i="3"/>
  <c r="H15" i="3"/>
  <c r="L13" i="3"/>
  <c r="F15" i="3"/>
  <c r="N13" i="3"/>
  <c r="AI13" i="3"/>
  <c r="I13" i="3"/>
  <c r="F17" i="3"/>
  <c r="AG17" i="3"/>
  <c r="F16" i="3"/>
  <c r="V16" i="3"/>
  <c r="V15" i="3"/>
  <c r="F14" i="3"/>
  <c r="K13" i="3"/>
  <c r="Q9" i="3"/>
  <c r="R8" i="3"/>
  <c r="O9" i="3"/>
  <c r="T8" i="3"/>
  <c r="AK8" i="3"/>
  <c r="N9" i="3"/>
  <c r="L9" i="3"/>
  <c r="AI9" i="3"/>
  <c r="N8" i="3"/>
  <c r="O7" i="3"/>
  <c r="L8" i="3"/>
  <c r="Q7" i="3"/>
  <c r="AJ7" i="3"/>
  <c r="T7" i="3"/>
  <c r="AI8" i="3"/>
  <c r="K9" i="3"/>
  <c r="R6" i="3"/>
  <c r="I9" i="3"/>
  <c r="T6" i="3"/>
  <c r="AK6" i="3"/>
  <c r="K8" i="3"/>
  <c r="O6" i="3"/>
  <c r="I8" i="3"/>
  <c r="Q6" i="3"/>
  <c r="AJ6" i="3"/>
  <c r="K7" i="3"/>
  <c r="L6" i="3"/>
  <c r="I7" i="3"/>
  <c r="N6" i="3"/>
  <c r="H6" i="3"/>
  <c r="W6" i="3"/>
  <c r="AC6" i="3"/>
  <c r="H9" i="3"/>
  <c r="W9" i="3"/>
  <c r="AC9" i="3"/>
  <c r="H8" i="3"/>
  <c r="O5" i="3"/>
  <c r="F8" i="3"/>
  <c r="Q5" i="3"/>
  <c r="AJ5" i="3"/>
  <c r="H7" i="3"/>
  <c r="L5" i="3"/>
  <c r="F7" i="3"/>
  <c r="N5" i="3"/>
  <c r="AI5" i="3"/>
  <c r="I5" i="3"/>
  <c r="F9" i="3"/>
  <c r="V9" i="3"/>
  <c r="F6" i="3"/>
  <c r="K5" i="3"/>
  <c r="L14" i="3"/>
  <c r="AJ9" i="3"/>
  <c r="W36" i="3"/>
  <c r="W35" i="3"/>
  <c r="W34" i="3"/>
  <c r="W33" i="3"/>
  <c r="W32" i="3"/>
  <c r="W31" i="3"/>
  <c r="T13" i="3"/>
  <c r="O12" i="3"/>
  <c r="C41" i="3"/>
  <c r="C42" i="3"/>
  <c r="C43" i="3"/>
  <c r="C44" i="3"/>
  <c r="C45" i="3"/>
  <c r="C46" i="3"/>
  <c r="C32" i="3"/>
  <c r="C33" i="3"/>
  <c r="C34" i="3"/>
  <c r="C35" i="3"/>
  <c r="C36" i="3"/>
  <c r="C22" i="3"/>
  <c r="C23" i="3"/>
  <c r="C24" i="3"/>
  <c r="C25" i="3"/>
  <c r="C26" i="3"/>
  <c r="C27" i="3"/>
  <c r="V17" i="3"/>
  <c r="W17" i="3"/>
  <c r="X17" i="3"/>
  <c r="AD17" i="3"/>
  <c r="AH17" i="3"/>
  <c r="F12" i="3"/>
  <c r="I12" i="3"/>
  <c r="L12" i="3"/>
  <c r="R12" i="3"/>
  <c r="O4" i="3"/>
  <c r="AH9" i="3"/>
  <c r="R4" i="3"/>
  <c r="L4" i="3"/>
  <c r="I4" i="3"/>
  <c r="F4" i="3"/>
  <c r="AH8" i="3"/>
  <c r="AI6" i="3"/>
  <c r="AB16" i="3"/>
  <c r="X16" i="3"/>
  <c r="AD16" i="3"/>
  <c r="AG16" i="3"/>
  <c r="AH16" i="3"/>
  <c r="AI16" i="3"/>
  <c r="AK16" i="3"/>
  <c r="AL16" i="3"/>
  <c r="U16" i="3"/>
  <c r="AA16" i="3"/>
  <c r="Q13" i="3"/>
  <c r="W13" i="3"/>
  <c r="AC13" i="3"/>
  <c r="O13" i="3"/>
  <c r="R5" i="3"/>
  <c r="T5" i="3"/>
  <c r="AK5" i="3"/>
  <c r="AB9" i="3"/>
  <c r="X9" i="3"/>
  <c r="AD9" i="3"/>
  <c r="AG9" i="3"/>
  <c r="AL9" i="3"/>
  <c r="U9" i="3"/>
  <c r="AA9" i="3"/>
  <c r="W5" i="3"/>
  <c r="AC5" i="3"/>
  <c r="W15" i="3"/>
  <c r="AC15" i="3"/>
  <c r="X15" i="3"/>
  <c r="AD15" i="3"/>
  <c r="AG15" i="3"/>
  <c r="AH15" i="3"/>
  <c r="AL15" i="3"/>
  <c r="U15" i="3"/>
  <c r="AA15" i="3"/>
  <c r="W8" i="3"/>
  <c r="AC8" i="3"/>
  <c r="V8" i="3"/>
  <c r="AG8" i="3"/>
  <c r="AL8" i="3"/>
  <c r="U8" i="3"/>
  <c r="AA8" i="3"/>
  <c r="AI17" i="3"/>
  <c r="AL17" i="3"/>
  <c r="U17" i="3"/>
  <c r="AA17" i="3"/>
  <c r="AH7" i="3"/>
  <c r="AB15" i="3"/>
  <c r="AI14" i="3"/>
  <c r="R7" i="3"/>
  <c r="AK7" i="3"/>
  <c r="V14" i="3"/>
  <c r="X14" i="3"/>
  <c r="AD14" i="3"/>
  <c r="AK13" i="3"/>
  <c r="AB17" i="3"/>
  <c r="AH5" i="3"/>
  <c r="AL5" i="3"/>
  <c r="U5" i="3"/>
  <c r="AA5" i="3"/>
  <c r="V5" i="3"/>
  <c r="AG7" i="3"/>
  <c r="AL7" i="3"/>
  <c r="U7" i="3"/>
  <c r="AA7" i="3"/>
  <c r="W7" i="3"/>
  <c r="AC7" i="3"/>
  <c r="AH13" i="3"/>
  <c r="V13" i="3"/>
  <c r="AG14" i="3"/>
  <c r="AK14" i="3"/>
  <c r="AL14" i="3"/>
  <c r="U14" i="3"/>
  <c r="AA14" i="3"/>
  <c r="AC17" i="3"/>
  <c r="V6" i="3"/>
  <c r="AG6" i="3"/>
  <c r="AL6" i="3"/>
  <c r="U6" i="3"/>
  <c r="AA6" i="3"/>
  <c r="AJ13" i="3"/>
  <c r="AL13" i="3"/>
  <c r="U13" i="3"/>
  <c r="AA13" i="3"/>
  <c r="AB8" i="3"/>
  <c r="X8" i="3"/>
  <c r="AD8" i="3"/>
  <c r="V7" i="3"/>
  <c r="AB14" i="3"/>
  <c r="AB5" i="3"/>
  <c r="X5" i="3"/>
  <c r="AD5" i="3"/>
  <c r="X13" i="3"/>
  <c r="AD13" i="3"/>
  <c r="AB13" i="3"/>
  <c r="AB6" i="3"/>
  <c r="X6" i="3"/>
  <c r="AD6" i="3"/>
  <c r="X7" i="3"/>
  <c r="AD7" i="3"/>
  <c r="AB7" i="3"/>
</calcChain>
</file>

<file path=xl/sharedStrings.xml><?xml version="1.0" encoding="utf-8"?>
<sst xmlns="http://schemas.openxmlformats.org/spreadsheetml/2006/main" count="335" uniqueCount="85">
  <si>
    <t>《お願いと注意事項》</t>
    <rPh sb="2" eb="3">
      <t>ネガ</t>
    </rPh>
    <rPh sb="5" eb="7">
      <t>チュウイ</t>
    </rPh>
    <rPh sb="7" eb="9">
      <t>ジコウ</t>
    </rPh>
    <phoneticPr fontId="3"/>
  </si>
  <si>
    <t>勝点</t>
    <rPh sb="0" eb="1">
      <t>カ</t>
    </rPh>
    <rPh sb="1" eb="2">
      <t>テン</t>
    </rPh>
    <phoneticPr fontId="3"/>
  </si>
  <si>
    <t>得点</t>
    <rPh sb="0" eb="2">
      <t>トクテン</t>
    </rPh>
    <phoneticPr fontId="3"/>
  </si>
  <si>
    <t>失点</t>
    <rPh sb="0" eb="2">
      <t>シッテン</t>
    </rPh>
    <phoneticPr fontId="3"/>
  </si>
  <si>
    <t>差</t>
    <rPh sb="0" eb="1">
      <t>サ</t>
    </rPh>
    <phoneticPr fontId="3"/>
  </si>
  <si>
    <t>－</t>
    <phoneticPr fontId="3"/>
  </si>
  <si>
    <t>時間</t>
  </si>
  <si>
    <t>対　　戦</t>
  </si>
  <si>
    <t>主　審</t>
  </si>
  <si>
    <t>ブロック</t>
    <phoneticPr fontId="3"/>
  </si>
  <si>
    <t>第４審</t>
    <rPh sb="0" eb="1">
      <t>ダイ</t>
    </rPh>
    <rPh sb="2" eb="3">
      <t>シン</t>
    </rPh>
    <phoneticPr fontId="3"/>
  </si>
  <si>
    <t>副審（２名）</t>
    <rPh sb="4" eb="5">
      <t>ナ</t>
    </rPh>
    <phoneticPr fontId="3"/>
  </si>
  <si>
    <t>－</t>
    <phoneticPr fontId="8"/>
  </si>
  <si>
    <t>※携帯で確認できます。</t>
    <rPh sb="1" eb="3">
      <t>ケイタイ</t>
    </rPh>
    <rPh sb="4" eb="6">
      <t>カクニン</t>
    </rPh>
    <phoneticPr fontId="3"/>
  </si>
  <si>
    <t>順位</t>
    <rPh sb="0" eb="2">
      <t>ジュンイ</t>
    </rPh>
    <phoneticPr fontId="3"/>
  </si>
  <si>
    <t>＜Ａブロック＞</t>
    <phoneticPr fontId="3"/>
  </si>
  <si>
    <t>＜Ｂブロック＞</t>
    <phoneticPr fontId="3"/>
  </si>
  <si>
    <t>準々決勝</t>
    <rPh sb="0" eb="4">
      <t>ジュンジュンケッショウ</t>
    </rPh>
    <phoneticPr fontId="3"/>
  </si>
  <si>
    <t>準決勝</t>
    <rPh sb="0" eb="3">
      <t>ジュンケッショウ</t>
    </rPh>
    <phoneticPr fontId="3"/>
  </si>
  <si>
    <t>決勝戦</t>
    <rPh sb="0" eb="3">
      <t>ケッショウセン</t>
    </rPh>
    <phoneticPr fontId="3"/>
  </si>
  <si>
    <t>閉会式</t>
    <rPh sb="0" eb="3">
      <t>ヘイカイシキ</t>
    </rPh>
    <phoneticPr fontId="3"/>
  </si>
  <si>
    <t>菅生SC</t>
    <rPh sb="0" eb="2">
      <t>スガオ</t>
    </rPh>
    <phoneticPr fontId="3"/>
  </si>
  <si>
    <t>向丘SC</t>
    <rPh sb="0" eb="2">
      <t>ムカイガオカ</t>
    </rPh>
    <phoneticPr fontId="3"/>
  </si>
  <si>
    <t>Jr.チャンプSC</t>
    <phoneticPr fontId="3"/>
  </si>
  <si>
    <t>犬蔵SC</t>
    <rPh sb="0" eb="2">
      <t>イヌクラ</t>
    </rPh>
    <phoneticPr fontId="3"/>
  </si>
  <si>
    <t>宮崎サンキッズ</t>
    <rPh sb="0" eb="2">
      <t>ミヤザキ</t>
    </rPh>
    <phoneticPr fontId="3"/>
  </si>
  <si>
    <t>FC土橋</t>
    <rPh sb="2" eb="4">
      <t>ツチハシ</t>
    </rPh>
    <phoneticPr fontId="3"/>
  </si>
  <si>
    <t>さぎぬまSC</t>
    <phoneticPr fontId="3"/>
  </si>
  <si>
    <t>ベルデSC</t>
    <phoneticPr fontId="3"/>
  </si>
  <si>
    <t>富士見台FC</t>
    <rPh sb="0" eb="4">
      <t>フジミダイ</t>
    </rPh>
    <phoneticPr fontId="3"/>
  </si>
  <si>
    <t>野川キッカーズFC</t>
    <rPh sb="0" eb="2">
      <t>ノガワ</t>
    </rPh>
    <phoneticPr fontId="3"/>
  </si>
  <si>
    <t>A</t>
    <phoneticPr fontId="3"/>
  </si>
  <si>
    <t>B</t>
    <phoneticPr fontId="3"/>
  </si>
  <si>
    <t>会場：　北見方グランドA面</t>
    <rPh sb="4" eb="6">
      <t>キタミ</t>
    </rPh>
    <rPh sb="6" eb="7">
      <t>カタ</t>
    </rPh>
    <rPh sb="12" eb="13">
      <t>メン</t>
    </rPh>
    <phoneticPr fontId="3"/>
  </si>
  <si>
    <t>ベルデSC</t>
  </si>
  <si>
    <t>Jr.チャンプSC</t>
  </si>
  <si>
    <t>さぎぬまSC</t>
  </si>
  <si>
    <t>会場担当：　宮前区委員会</t>
    <rPh sb="6" eb="9">
      <t>ミヤマエク</t>
    </rPh>
    <rPh sb="9" eb="12">
      <t>イインカイ</t>
    </rPh>
    <phoneticPr fontId="3"/>
  </si>
  <si>
    <t>宮前区委員会</t>
    <rPh sb="0" eb="3">
      <t>ミヤマエク</t>
    </rPh>
    <rPh sb="3" eb="6">
      <t>イインカイ</t>
    </rPh>
    <phoneticPr fontId="3"/>
  </si>
  <si>
    <t>3位決定戦</t>
    <rPh sb="1" eb="2">
      <t>イ</t>
    </rPh>
    <rPh sb="2" eb="5">
      <t>ケッテイセン</t>
    </rPh>
    <phoneticPr fontId="3"/>
  </si>
  <si>
    <t>犬蔵ＳＣ</t>
    <rPh sb="0" eb="2">
      <t>イヌクラ</t>
    </rPh>
    <phoneticPr fontId="3"/>
  </si>
  <si>
    <t>菅生SC</t>
  </si>
  <si>
    <t>宮崎サンキッズ</t>
  </si>
  <si>
    <t>11月11日（日）</t>
    <rPh sb="7" eb="8">
      <t>ニチ</t>
    </rPh>
    <phoneticPr fontId="8"/>
  </si>
  <si>
    <t>FC土橋</t>
  </si>
  <si>
    <t>向丘SC</t>
  </si>
  <si>
    <t>向丘SC</t>
    <rPh sb="0" eb="2">
      <t>ムコウガオカ</t>
    </rPh>
    <phoneticPr fontId="3"/>
  </si>
  <si>
    <t>向丘SC</t>
    <phoneticPr fontId="3"/>
  </si>
  <si>
    <t>野川キッカーズFC</t>
  </si>
  <si>
    <t>野川キッカーズFC</t>
    <phoneticPr fontId="3"/>
  </si>
  <si>
    <t>菅生SC</t>
    <rPh sb="0" eb="4">
      <t>スガオｓｃ</t>
    </rPh>
    <phoneticPr fontId="3"/>
  </si>
  <si>
    <t>犬蔵SC</t>
  </si>
  <si>
    <t>会場担当：　菅生SC</t>
    <rPh sb="6" eb="8">
      <t>スガオ</t>
    </rPh>
    <phoneticPr fontId="3"/>
  </si>
  <si>
    <t>会場担当：　野川キッカーズFC</t>
    <rPh sb="6" eb="8">
      <t>ノガワ</t>
    </rPh>
    <phoneticPr fontId="3"/>
  </si>
  <si>
    <t>12月1日（土）</t>
    <rPh sb="6" eb="7">
      <t>ド</t>
    </rPh>
    <phoneticPr fontId="8"/>
  </si>
  <si>
    <t>会場：　等々力多目的広場</t>
    <rPh sb="4" eb="7">
      <t>トドロキ</t>
    </rPh>
    <rPh sb="7" eb="10">
      <t>タモクテキ</t>
    </rPh>
    <rPh sb="10" eb="12">
      <t>ヒロバ</t>
    </rPh>
    <phoneticPr fontId="3"/>
  </si>
  <si>
    <t>宮崎サンキッズ</t>
    <phoneticPr fontId="3"/>
  </si>
  <si>
    <t>FC土橋</t>
    <phoneticPr fontId="3"/>
  </si>
  <si>
    <t>富士見台FC</t>
  </si>
  <si>
    <t>12月2日（日）</t>
    <rPh sb="6" eb="7">
      <t>ニチ</t>
    </rPh>
    <phoneticPr fontId="8"/>
  </si>
  <si>
    <t>会場担当：　Jr.チャンプSC</t>
    <phoneticPr fontId="3"/>
  </si>
  <si>
    <t>犬蔵SC</t>
    <rPh sb="0" eb="4">
      <t>イヌクラｓｃ</t>
    </rPh>
    <phoneticPr fontId="3"/>
  </si>
  <si>
    <t>&lt;予備日&gt;　12月16日</t>
    <rPh sb="1" eb="4">
      <t>ヨビビ</t>
    </rPh>
    <rPh sb="8" eb="9">
      <t>ガツ</t>
    </rPh>
    <rPh sb="11" eb="12">
      <t>ヒ</t>
    </rPh>
    <phoneticPr fontId="3"/>
  </si>
  <si>
    <t>会場：　等々力補助競技場</t>
    <rPh sb="4" eb="7">
      <t>トドロキ</t>
    </rPh>
    <rPh sb="7" eb="9">
      <t>ホジョ</t>
    </rPh>
    <rPh sb="9" eb="12">
      <t>キョウギジョウ</t>
    </rPh>
    <phoneticPr fontId="3"/>
  </si>
  <si>
    <t>富士見台FC</t>
    <phoneticPr fontId="3"/>
  </si>
  <si>
    <t>　　１．　第一試合と第二試合に参加されるチームは、会場準備のため、一試合目開始の1時間30分前に代表者1～2名がお集まり下さい。</t>
    <rPh sb="5" eb="7">
      <t>ダイイチ</t>
    </rPh>
    <rPh sb="7" eb="9">
      <t>シアイ</t>
    </rPh>
    <rPh sb="10" eb="11">
      <t>ダイ</t>
    </rPh>
    <rPh sb="11" eb="12">
      <t>ニ</t>
    </rPh>
    <rPh sb="12" eb="14">
      <t>シアイ</t>
    </rPh>
    <rPh sb="15" eb="17">
      <t>サンカ</t>
    </rPh>
    <rPh sb="25" eb="27">
      <t>カイジョウ</t>
    </rPh>
    <rPh sb="27" eb="29">
      <t>ジュンビ</t>
    </rPh>
    <rPh sb="33" eb="34">
      <t>イチ</t>
    </rPh>
    <rPh sb="34" eb="36">
      <t>シアイ</t>
    </rPh>
    <rPh sb="36" eb="37">
      <t>メ</t>
    </rPh>
    <rPh sb="37" eb="39">
      <t>カイシ</t>
    </rPh>
    <rPh sb="41" eb="43">
      <t>ジカン</t>
    </rPh>
    <rPh sb="45" eb="46">
      <t>フン</t>
    </rPh>
    <rPh sb="46" eb="47">
      <t>マエ</t>
    </rPh>
    <rPh sb="48" eb="51">
      <t>ダイヒョウシャ</t>
    </rPh>
    <rPh sb="54" eb="55">
      <t>メイ</t>
    </rPh>
    <rPh sb="57" eb="58">
      <t>アツ</t>
    </rPh>
    <rPh sb="60" eb="61">
      <t>クダ</t>
    </rPh>
    <phoneticPr fontId="3"/>
  </si>
  <si>
    <t>　　２．　最終ゲームに出場チームはあと片付けのお手伝いをお願いします。</t>
    <rPh sb="5" eb="7">
      <t>サイシュウ</t>
    </rPh>
    <rPh sb="11" eb="13">
      <t>シュツジョウ</t>
    </rPh>
    <rPh sb="19" eb="21">
      <t>カタヅ</t>
    </rPh>
    <rPh sb="24" eb="26">
      <t>テツダ</t>
    </rPh>
    <rPh sb="29" eb="30">
      <t>ネガ</t>
    </rPh>
    <phoneticPr fontId="3"/>
  </si>
  <si>
    <t>　　３．　来場の際は出来るだけ電車、バスをご利用下さい。また、会場内は禁煙です。ゴミは各自で持ち帰り下さい。</t>
    <rPh sb="5" eb="7">
      <t>ライジョウ</t>
    </rPh>
    <rPh sb="8" eb="9">
      <t>サイ</t>
    </rPh>
    <rPh sb="10" eb="12">
      <t>デキ</t>
    </rPh>
    <rPh sb="15" eb="17">
      <t>デンシャ</t>
    </rPh>
    <rPh sb="22" eb="24">
      <t>リヨウ</t>
    </rPh>
    <rPh sb="24" eb="25">
      <t>クダ</t>
    </rPh>
    <rPh sb="31" eb="33">
      <t>カイジョウ</t>
    </rPh>
    <rPh sb="33" eb="34">
      <t>ナイ</t>
    </rPh>
    <rPh sb="35" eb="37">
      <t>キンエン</t>
    </rPh>
    <rPh sb="43" eb="45">
      <t>カクジ</t>
    </rPh>
    <rPh sb="46" eb="47">
      <t>モ</t>
    </rPh>
    <rPh sb="48" eb="49">
      <t>カエ</t>
    </rPh>
    <rPh sb="50" eb="51">
      <t>クダ</t>
    </rPh>
    <phoneticPr fontId="3"/>
  </si>
  <si>
    <t>　　４．　審判割り当てにご協力下さい。審判を担当される方は服装を整え、良いジャッジができるよう準備して下さい。</t>
    <rPh sb="5" eb="7">
      <t>シンパン</t>
    </rPh>
    <rPh sb="7" eb="8">
      <t>ワ</t>
    </rPh>
    <rPh sb="9" eb="10">
      <t>ア</t>
    </rPh>
    <rPh sb="13" eb="15">
      <t>キョウリョク</t>
    </rPh>
    <rPh sb="15" eb="16">
      <t>クダ</t>
    </rPh>
    <rPh sb="19" eb="21">
      <t>シンパン</t>
    </rPh>
    <rPh sb="22" eb="24">
      <t>タントウ</t>
    </rPh>
    <rPh sb="27" eb="28">
      <t>カタ</t>
    </rPh>
    <rPh sb="29" eb="31">
      <t>フクソウ</t>
    </rPh>
    <rPh sb="32" eb="33">
      <t>トトノ</t>
    </rPh>
    <rPh sb="35" eb="36">
      <t>ヨ</t>
    </rPh>
    <rPh sb="47" eb="49">
      <t>ジュンビ</t>
    </rPh>
    <rPh sb="51" eb="52">
      <t>クダ</t>
    </rPh>
    <phoneticPr fontId="3"/>
  </si>
  <si>
    <t>　　　　　試合終了後には審判報告書の記入をお願いします。</t>
    <rPh sb="5" eb="7">
      <t>シアイ</t>
    </rPh>
    <rPh sb="7" eb="9">
      <t>シュウリョウ</t>
    </rPh>
    <rPh sb="9" eb="10">
      <t>ゴ</t>
    </rPh>
    <rPh sb="12" eb="14">
      <t>シンパン</t>
    </rPh>
    <rPh sb="14" eb="17">
      <t>ホウコクショ</t>
    </rPh>
    <rPh sb="18" eb="20">
      <t>キニュウ</t>
    </rPh>
    <rPh sb="22" eb="23">
      <t>ネガ</t>
    </rPh>
    <phoneticPr fontId="3"/>
  </si>
  <si>
    <t>　　５．　審判の判定に対する異議は慎しむよう各チームおよび応援来場者にご理解とご協力を徹底して頂きたいと思います。</t>
    <rPh sb="5" eb="7">
      <t>シンパン</t>
    </rPh>
    <rPh sb="8" eb="10">
      <t>ハンテイ</t>
    </rPh>
    <rPh sb="11" eb="12">
      <t>タイ</t>
    </rPh>
    <rPh sb="14" eb="16">
      <t>イギ</t>
    </rPh>
    <rPh sb="17" eb="18">
      <t>ツツシ</t>
    </rPh>
    <rPh sb="22" eb="23">
      <t>カク</t>
    </rPh>
    <rPh sb="29" eb="31">
      <t>オウエン</t>
    </rPh>
    <rPh sb="31" eb="33">
      <t>ライジョウ</t>
    </rPh>
    <rPh sb="33" eb="34">
      <t>シャ</t>
    </rPh>
    <rPh sb="36" eb="38">
      <t>リカイ</t>
    </rPh>
    <rPh sb="40" eb="42">
      <t>キョウリョク</t>
    </rPh>
    <rPh sb="43" eb="45">
      <t>テッテイ</t>
    </rPh>
    <rPh sb="47" eb="48">
      <t>イタダ</t>
    </rPh>
    <rPh sb="52" eb="53">
      <t>オモ</t>
    </rPh>
    <phoneticPr fontId="3"/>
  </si>
  <si>
    <t>　　６．　少雨決行いたします。中止の場合は、区代表者の方宛てにメールてお知らせします。</t>
    <rPh sb="5" eb="7">
      <t>ショウウ</t>
    </rPh>
    <rPh sb="7" eb="9">
      <t>ケッコウ</t>
    </rPh>
    <rPh sb="15" eb="17">
      <t>チュウシ</t>
    </rPh>
    <rPh sb="18" eb="20">
      <t>バアイ</t>
    </rPh>
    <rPh sb="22" eb="23">
      <t>ク</t>
    </rPh>
    <rPh sb="23" eb="26">
      <t>ダイヒョウシャ</t>
    </rPh>
    <rPh sb="27" eb="28">
      <t>カタ</t>
    </rPh>
    <rPh sb="28" eb="29">
      <t>ア</t>
    </rPh>
    <rPh sb="36" eb="37">
      <t>シ</t>
    </rPh>
    <phoneticPr fontId="3"/>
  </si>
  <si>
    <t>優勝</t>
    <rPh sb="0" eb="2">
      <t>ユウショウ</t>
    </rPh>
    <phoneticPr fontId="3"/>
  </si>
  <si>
    <t>三決</t>
    <rPh sb="0" eb="1">
      <t>ミ</t>
    </rPh>
    <rPh sb="1" eb="2">
      <t>ケツ</t>
    </rPh>
    <phoneticPr fontId="3"/>
  </si>
  <si>
    <t>第１０回　川崎ケーブルテレビ杯新人戦宮前地区予選兼宮前区長杯　予選リーグ</t>
    <rPh sb="5" eb="7">
      <t>カワサキ</t>
    </rPh>
    <rPh sb="14" eb="15">
      <t>ハイ</t>
    </rPh>
    <rPh sb="15" eb="18">
      <t>シンジンセン</t>
    </rPh>
    <rPh sb="18" eb="20">
      <t>ミヤマエ</t>
    </rPh>
    <rPh sb="20" eb="22">
      <t>チク</t>
    </rPh>
    <rPh sb="22" eb="24">
      <t>ヨセン</t>
    </rPh>
    <rPh sb="24" eb="25">
      <t>ケン</t>
    </rPh>
    <rPh sb="25" eb="28">
      <t>ミヤマエク</t>
    </rPh>
    <rPh sb="28" eb="29">
      <t>チョウ</t>
    </rPh>
    <rPh sb="29" eb="30">
      <t>ハイ</t>
    </rPh>
    <rPh sb="31" eb="33">
      <t>ヨセン</t>
    </rPh>
    <phoneticPr fontId="8"/>
  </si>
  <si>
    <t>12月22日（土）</t>
    <rPh sb="5" eb="6">
      <t>ヒ</t>
    </rPh>
    <rPh sb="7" eb="8">
      <t>ド</t>
    </rPh>
    <phoneticPr fontId="8"/>
  </si>
  <si>
    <t>2018年12月3日現在</t>
    <rPh sb="4" eb="5">
      <t>ネン</t>
    </rPh>
    <rPh sb="7" eb="8">
      <t>ツキ</t>
    </rPh>
    <rPh sb="9" eb="10">
      <t>ヒ</t>
    </rPh>
    <rPh sb="10" eb="12">
      <t>ゲンザイ</t>
    </rPh>
    <phoneticPr fontId="3"/>
  </si>
  <si>
    <t>菅生SC</t>
    <phoneticPr fontId="3"/>
  </si>
  <si>
    <t>12月15日（土）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</si>
</sst>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quot;-&quot;"/>
  </numFmts>
  <fonts count="19">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color indexed="8"/>
      <name val="Arial"/>
      <family val="2"/>
    </font>
    <font>
      <b/>
      <sz val="12"/>
      <name val="Arial"/>
      <family val="2"/>
    </font>
    <font>
      <sz val="6"/>
      <name val="ＭＳ Ｐ明朝"/>
      <family val="1"/>
      <charset val="128"/>
    </font>
    <font>
      <sz val="11"/>
      <name val="明朝"/>
      <family val="1"/>
      <charset val="128"/>
    </font>
    <font>
      <sz val="11"/>
      <name val="ＭＳ ゴシック"/>
      <family val="3"/>
      <charset val="128"/>
    </font>
    <font>
      <b/>
      <u/>
      <sz val="16"/>
      <name val="ＭＳ Ｐゴシック"/>
      <family val="3"/>
      <charset val="128"/>
    </font>
    <font>
      <sz val="11"/>
      <name val="ＭＳ Ｐゴシック"/>
      <family val="3"/>
      <charset val="128"/>
    </font>
    <font>
      <u/>
      <sz val="16"/>
      <name val="HGP創英角ｺﾞｼｯｸUB"/>
      <family val="3"/>
      <charset val="128"/>
    </font>
    <font>
      <sz val="11"/>
      <name val="HGP創英角ｺﾞｼｯｸUB"/>
      <family val="3"/>
      <charset val="128"/>
    </font>
    <font>
      <sz val="12"/>
      <name val="HGP創英角ｺﾞｼｯｸUB"/>
      <family val="3"/>
      <charset val="128"/>
    </font>
    <font>
      <sz val="10"/>
      <name val="HGP創英角ｺﾞｼｯｸUB"/>
      <family val="3"/>
      <charset val="128"/>
    </font>
    <font>
      <sz val="11"/>
      <color theme="1"/>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indexed="42"/>
        <bgColor indexed="64"/>
      </patternFill>
    </fill>
  </fills>
  <borders count="6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bottom style="medium">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hair">
        <color indexed="64"/>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top/>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right style="medium">
        <color indexed="64"/>
      </right>
      <top/>
      <bottom style="hair">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thin">
        <color indexed="64"/>
      </right>
      <top style="hair">
        <color indexed="64"/>
      </top>
      <bottom style="medium">
        <color indexed="64"/>
      </bottom>
      <diagonal style="thin">
        <color indexed="64"/>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theme="1"/>
      </right>
      <top/>
      <bottom/>
      <diagonal/>
    </border>
    <border>
      <left style="thin">
        <color indexed="64"/>
      </left>
      <right style="thin">
        <color theme="1"/>
      </right>
      <top/>
      <bottom/>
      <diagonal/>
    </border>
  </borders>
  <cellStyleXfs count="5">
    <xf numFmtId="0" fontId="0" fillId="0" borderId="0"/>
    <xf numFmtId="176" fontId="6" fillId="0" borderId="0" applyFill="0" applyBorder="0" applyAlignment="0"/>
    <xf numFmtId="0" fontId="7" fillId="0" borderId="1" applyNumberFormat="0" applyAlignment="0" applyProtection="0">
      <alignment horizontal="left" vertical="center"/>
    </xf>
    <xf numFmtId="0" fontId="7" fillId="0" borderId="2">
      <alignment horizontal="left" vertical="center"/>
    </xf>
    <xf numFmtId="0" fontId="9" fillId="0" borderId="0"/>
  </cellStyleXfs>
  <cellXfs count="268">
    <xf numFmtId="0" fontId="0" fillId="0" borderId="0" xfId="0"/>
    <xf numFmtId="0" fontId="5" fillId="0" borderId="0" xfId="0" applyFont="1"/>
    <xf numFmtId="0" fontId="1" fillId="0" borderId="0" xfId="0" applyFont="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vertical="center"/>
    </xf>
    <xf numFmtId="0" fontId="0" fillId="0" borderId="9" xfId="0" applyBorder="1" applyAlignment="1">
      <alignment vertical="center"/>
    </xf>
    <xf numFmtId="0" fontId="10" fillId="0" borderId="0" xfId="4" applyFont="1" applyAlignment="1">
      <alignment vertical="center"/>
    </xf>
    <xf numFmtId="0" fontId="2" fillId="0" borderId="0" xfId="4" applyFont="1" applyAlignment="1">
      <alignment horizontal="center" vertical="center"/>
    </xf>
    <xf numFmtId="0" fontId="2" fillId="0" borderId="10" xfId="4" applyNumberFormat="1" applyFont="1" applyBorder="1" applyAlignment="1">
      <alignment horizontal="center" vertical="center"/>
    </xf>
    <xf numFmtId="0" fontId="2" fillId="0" borderId="11" xfId="4" applyNumberFormat="1" applyFont="1" applyBorder="1" applyAlignment="1">
      <alignment horizontal="center" vertical="center"/>
    </xf>
    <xf numFmtId="49" fontId="4" fillId="0" borderId="12" xfId="4" applyNumberFormat="1" applyFont="1" applyBorder="1" applyAlignment="1">
      <alignment horizontal="center" vertical="center" wrapText="1"/>
    </xf>
    <xf numFmtId="0" fontId="2" fillId="0" borderId="13" xfId="4" applyNumberFormat="1" applyFont="1" applyBorder="1" applyAlignment="1">
      <alignment horizontal="center" vertical="center"/>
    </xf>
    <xf numFmtId="0" fontId="11" fillId="0" borderId="0" xfId="0" applyFont="1" applyAlignment="1"/>
    <xf numFmtId="0" fontId="0" fillId="0" borderId="0" xfId="4" applyFont="1" applyAlignment="1">
      <alignment vertical="center"/>
    </xf>
    <xf numFmtId="0" fontId="0" fillId="0" borderId="0" xfId="0" applyBorder="1" applyAlignment="1">
      <alignment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1" fillId="0" borderId="19" xfId="0" applyFont="1" applyBorder="1" applyAlignment="1">
      <alignment horizontal="left" vertical="center"/>
    </xf>
    <xf numFmtId="0" fontId="0" fillId="0" borderId="20" xfId="0" applyFill="1" applyBorder="1" applyAlignment="1">
      <alignment horizontal="center" vertical="center"/>
    </xf>
    <xf numFmtId="0" fontId="0" fillId="0" borderId="19" xfId="0" applyBorder="1" applyAlignment="1">
      <alignment horizontal="left" vertical="center"/>
    </xf>
    <xf numFmtId="0" fontId="1" fillId="0" borderId="0" xfId="0" applyFont="1" applyAlignment="1">
      <alignment horizontal="left" vertical="center"/>
    </xf>
    <xf numFmtId="0" fontId="13" fillId="0" borderId="0" xfId="0" applyFont="1" applyAlignment="1"/>
    <xf numFmtId="0" fontId="15" fillId="0" borderId="0" xfId="0" applyFont="1"/>
    <xf numFmtId="0" fontId="14" fillId="0" borderId="0" xfId="4" applyFont="1" applyAlignment="1">
      <alignment vertical="center"/>
    </xf>
    <xf numFmtId="0" fontId="14" fillId="0" borderId="19" xfId="0" applyFont="1" applyBorder="1" applyAlignment="1">
      <alignment horizontal="left" vertical="center"/>
    </xf>
    <xf numFmtId="0" fontId="2" fillId="2" borderId="21" xfId="4" applyFont="1" applyFill="1" applyBorder="1" applyAlignment="1">
      <alignment vertical="center"/>
    </xf>
    <xf numFmtId="0" fontId="13" fillId="0" borderId="0" xfId="0" applyFont="1" applyAlignment="1">
      <alignment vertical="center"/>
    </xf>
    <xf numFmtId="14" fontId="15" fillId="0" borderId="0" xfId="0" quotePrefix="1" applyNumberFormat="1" applyFont="1" applyAlignment="1">
      <alignment horizontal="right" vertical="center"/>
    </xf>
    <xf numFmtId="0" fontId="15" fillId="0" borderId="0" xfId="0" applyFont="1" applyAlignment="1">
      <alignment vertical="center"/>
    </xf>
    <xf numFmtId="0" fontId="0" fillId="0" borderId="0" xfId="0" applyFill="1" applyBorder="1" applyAlignment="1">
      <alignment horizontal="center" vertical="center"/>
    </xf>
    <xf numFmtId="0" fontId="0" fillId="0" borderId="0" xfId="0" applyBorder="1" applyAlignment="1">
      <alignment horizontal="center" vertical="center"/>
    </xf>
    <xf numFmtId="49" fontId="0" fillId="0" borderId="12" xfId="4" applyNumberFormat="1" applyFont="1" applyBorder="1" applyAlignment="1">
      <alignment vertical="center" wrapText="1"/>
    </xf>
    <xf numFmtId="0" fontId="0" fillId="0" borderId="13" xfId="4" applyNumberFormat="1" applyFont="1" applyBorder="1" applyAlignment="1">
      <alignment horizontal="center" vertical="center"/>
    </xf>
    <xf numFmtId="0" fontId="0" fillId="0" borderId="0" xfId="0" applyBorder="1" applyAlignment="1">
      <alignment horizontal="center"/>
    </xf>
    <xf numFmtId="0" fontId="0" fillId="0" borderId="22" xfId="0" applyBorder="1"/>
    <xf numFmtId="0" fontId="0" fillId="0" borderId="23" xfId="0" applyBorder="1"/>
    <xf numFmtId="0" fontId="0" fillId="0" borderId="0" xfId="0" applyBorder="1"/>
    <xf numFmtId="0" fontId="0" fillId="0" borderId="0" xfId="0" applyFill="1" applyBorder="1"/>
    <xf numFmtId="0" fontId="2" fillId="0" borderId="0" xfId="4" applyNumberFormat="1" applyFont="1" applyFill="1" applyBorder="1" applyAlignment="1">
      <alignment horizontal="center" vertical="center"/>
    </xf>
    <xf numFmtId="49" fontId="0" fillId="0" borderId="0" xfId="4" applyNumberFormat="1" applyFont="1" applyFill="1" applyBorder="1" applyAlignment="1">
      <alignment vertical="center"/>
    </xf>
    <xf numFmtId="49" fontId="4" fillId="0" borderId="0" xfId="4" applyNumberFormat="1" applyFont="1" applyFill="1" applyBorder="1" applyAlignment="1">
      <alignment horizontal="center" vertical="center" wrapText="1"/>
    </xf>
    <xf numFmtId="0" fontId="16" fillId="0" borderId="0" xfId="0" applyFont="1"/>
    <xf numFmtId="0" fontId="0" fillId="0" borderId="24" xfId="4" applyNumberFormat="1" applyFont="1" applyBorder="1" applyAlignment="1">
      <alignment horizontal="center" vertical="center"/>
    </xf>
    <xf numFmtId="20" fontId="2" fillId="0" borderId="24" xfId="4" applyNumberFormat="1" applyFont="1" applyBorder="1" applyAlignment="1">
      <alignment horizontal="center" vertical="center"/>
    </xf>
    <xf numFmtId="0" fontId="0" fillId="0" borderId="24" xfId="4" applyFont="1" applyBorder="1" applyAlignment="1">
      <alignment horizontal="center" vertical="center"/>
    </xf>
    <xf numFmtId="49" fontId="0" fillId="0" borderId="24" xfId="4" applyNumberFormat="1" applyFont="1" applyBorder="1" applyAlignment="1">
      <alignment horizontal="center" vertical="center"/>
    </xf>
    <xf numFmtId="49" fontId="0" fillId="0" borderId="24" xfId="4" applyNumberFormat="1" applyFont="1" applyBorder="1" applyAlignment="1">
      <alignment vertical="center"/>
    </xf>
    <xf numFmtId="49" fontId="4" fillId="0" borderId="24" xfId="4" applyNumberFormat="1" applyFont="1" applyBorder="1" applyAlignment="1">
      <alignment horizontal="center" vertical="center" wrapText="1"/>
    </xf>
    <xf numFmtId="0" fontId="12" fillId="0" borderId="24" xfId="4" applyFont="1" applyBorder="1" applyAlignment="1">
      <alignment horizontal="center" vertical="center"/>
    </xf>
    <xf numFmtId="0" fontId="5" fillId="0" borderId="24" xfId="4" applyFont="1" applyBorder="1" applyAlignment="1">
      <alignment horizontal="center" vertical="center"/>
    </xf>
    <xf numFmtId="0" fontId="14" fillId="0" borderId="19" xfId="4" applyFont="1" applyBorder="1" applyAlignment="1">
      <alignment vertical="center"/>
    </xf>
    <xf numFmtId="0" fontId="10" fillId="0" borderId="19" xfId="4" applyFont="1" applyBorder="1" applyAlignment="1">
      <alignment vertical="center"/>
    </xf>
    <xf numFmtId="0" fontId="2" fillId="0" borderId="19" xfId="4" applyFont="1" applyBorder="1" applyAlignment="1">
      <alignment horizontal="center" vertical="center"/>
    </xf>
    <xf numFmtId="0" fontId="1" fillId="0" borderId="19" xfId="0" applyFont="1" applyBorder="1" applyAlignment="1">
      <alignment vertical="center"/>
    </xf>
    <xf numFmtId="0" fontId="0" fillId="0" borderId="19" xfId="0" applyBorder="1"/>
    <xf numFmtId="0" fontId="2" fillId="0" borderId="0" xfId="0" applyFont="1" applyBorder="1" applyAlignment="1">
      <alignment vertical="center"/>
    </xf>
    <xf numFmtId="0" fontId="0" fillId="0" borderId="23" xfId="0" applyBorder="1" applyAlignment="1">
      <alignment horizontal="left"/>
    </xf>
    <xf numFmtId="0" fontId="0" fillId="0" borderId="25" xfId="0" applyBorder="1" applyAlignment="1">
      <alignment horizontal="left"/>
    </xf>
    <xf numFmtId="0" fontId="0" fillId="0" borderId="26" xfId="0" applyBorder="1"/>
    <xf numFmtId="0" fontId="0" fillId="0" borderId="62" xfId="0" applyBorder="1"/>
    <xf numFmtId="0" fontId="0" fillId="0" borderId="22" xfId="0" applyBorder="1" applyAlignment="1">
      <alignment horizontal="right" vertical="center"/>
    </xf>
    <xf numFmtId="0" fontId="0" fillId="0" borderId="27" xfId="0" applyFill="1" applyBorder="1" applyAlignment="1">
      <alignment horizontal="center" vertical="center"/>
    </xf>
    <xf numFmtId="20" fontId="0" fillId="0" borderId="0" xfId="0" applyNumberFormat="1"/>
    <xf numFmtId="0" fontId="2" fillId="0" borderId="0" xfId="4" applyNumberFormat="1" applyFont="1" applyBorder="1" applyAlignment="1">
      <alignment horizontal="center" vertical="center"/>
    </xf>
    <xf numFmtId="20" fontId="2" fillId="0" borderId="0" xfId="4" applyNumberFormat="1" applyFont="1" applyBorder="1" applyAlignment="1">
      <alignment horizontal="center" vertical="center"/>
    </xf>
    <xf numFmtId="0" fontId="0" fillId="0" borderId="0" xfId="4" applyFont="1" applyBorder="1" applyAlignment="1">
      <alignment horizontal="center" vertical="center"/>
    </xf>
    <xf numFmtId="0" fontId="2" fillId="0" borderId="0" xfId="4" applyFont="1" applyBorder="1" applyAlignment="1">
      <alignment horizontal="center" vertical="center"/>
    </xf>
    <xf numFmtId="49" fontId="0" fillId="0" borderId="0" xfId="4" applyNumberFormat="1" applyFont="1" applyBorder="1" applyAlignment="1">
      <alignment vertical="center" wrapText="1"/>
    </xf>
    <xf numFmtId="49" fontId="4" fillId="0" borderId="0" xfId="4" applyNumberFormat="1" applyFont="1" applyBorder="1" applyAlignment="1">
      <alignment horizontal="center" vertical="center" wrapText="1"/>
    </xf>
    <xf numFmtId="0" fontId="0" fillId="0" borderId="28" xfId="0" applyNumberFormat="1" applyFill="1" applyBorder="1" applyAlignment="1">
      <alignment horizontal="center" vertical="center"/>
    </xf>
    <xf numFmtId="0" fontId="0" fillId="0" borderId="29" xfId="4" applyNumberFormat="1" applyFont="1" applyFill="1" applyBorder="1" applyAlignment="1">
      <alignment horizontal="center" vertical="center"/>
    </xf>
    <xf numFmtId="0" fontId="0" fillId="0" borderId="29" xfId="4" applyFont="1" applyFill="1" applyBorder="1" applyAlignment="1">
      <alignment horizontal="center" vertical="center"/>
    </xf>
    <xf numFmtId="0" fontId="0" fillId="0" borderId="12" xfId="4" applyNumberFormat="1" applyFont="1" applyFill="1" applyBorder="1" applyAlignment="1">
      <alignment horizontal="center" vertical="center"/>
    </xf>
    <xf numFmtId="0" fontId="0" fillId="0" borderId="12" xfId="4" applyFont="1" applyFill="1" applyBorder="1" applyAlignment="1">
      <alignment horizontal="center" vertical="center"/>
    </xf>
    <xf numFmtId="0" fontId="17" fillId="0" borderId="29" xfId="4" applyFont="1" applyFill="1" applyBorder="1" applyAlignment="1">
      <alignment horizontal="center" vertical="center"/>
    </xf>
    <xf numFmtId="0" fontId="17" fillId="0" borderId="12" xfId="4" applyFont="1" applyFill="1" applyBorder="1" applyAlignment="1">
      <alignment horizontal="center" vertical="center"/>
    </xf>
    <xf numFmtId="0" fontId="0" fillId="0" borderId="0" xfId="0" applyBorder="1" applyAlignment="1"/>
    <xf numFmtId="0" fontId="17" fillId="0" borderId="0" xfId="4" applyFont="1" applyBorder="1" applyAlignment="1">
      <alignment horizontal="center" vertical="center"/>
    </xf>
    <xf numFmtId="0" fontId="0" fillId="0" borderId="12" xfId="4" applyNumberFormat="1" applyFont="1" applyFill="1" applyBorder="1" applyAlignment="1">
      <alignment horizontal="center" vertical="center" wrapText="1"/>
    </xf>
    <xf numFmtId="0" fontId="2" fillId="0" borderId="30" xfId="4" applyNumberFormat="1" applyFont="1" applyBorder="1" applyAlignment="1">
      <alignment horizontal="center" vertical="center"/>
    </xf>
    <xf numFmtId="0" fontId="0" fillId="0" borderId="31" xfId="4" applyNumberFormat="1" applyFont="1" applyFill="1" applyBorder="1" applyAlignment="1">
      <alignment horizontal="center" vertical="center"/>
    </xf>
    <xf numFmtId="0" fontId="0" fillId="0" borderId="31" xfId="4" applyFont="1" applyFill="1" applyBorder="1" applyAlignment="1">
      <alignment horizontal="center" vertical="center"/>
    </xf>
    <xf numFmtId="0" fontId="2" fillId="0" borderId="32" xfId="4" applyNumberFormat="1" applyFont="1" applyFill="1" applyBorder="1" applyAlignment="1">
      <alignment horizontal="center" vertical="center"/>
    </xf>
    <xf numFmtId="49" fontId="0" fillId="0" borderId="33" xfId="4" applyNumberFormat="1" applyFont="1" applyBorder="1" applyAlignment="1">
      <alignment vertical="center"/>
    </xf>
    <xf numFmtId="49" fontId="0" fillId="0" borderId="12" xfId="4" applyNumberFormat="1" applyFont="1" applyBorder="1" applyAlignment="1">
      <alignment vertical="center"/>
    </xf>
    <xf numFmtId="0" fontId="0" fillId="0" borderId="12" xfId="4" applyFont="1" applyBorder="1" applyAlignment="1">
      <alignment vertical="center"/>
    </xf>
    <xf numFmtId="0" fontId="12" fillId="0" borderId="12" xfId="4" applyFont="1" applyBorder="1" applyAlignment="1">
      <alignment vertical="center"/>
    </xf>
    <xf numFmtId="0" fontId="12" fillId="0" borderId="34" xfId="4" applyFont="1" applyBorder="1" applyAlignment="1">
      <alignment vertical="center"/>
    </xf>
    <xf numFmtId="0" fontId="0" fillId="0" borderId="35" xfId="0" applyNumberFormat="1" applyFill="1" applyBorder="1" applyAlignment="1">
      <alignment horizontal="center" vertical="center"/>
    </xf>
    <xf numFmtId="0" fontId="0" fillId="0" borderId="36" xfId="0" applyNumberFormat="1" applyFill="1" applyBorder="1" applyAlignment="1">
      <alignment horizontal="center" vertical="center"/>
    </xf>
    <xf numFmtId="0" fontId="0" fillId="0" borderId="37" xfId="0" applyNumberFormat="1" applyFill="1" applyBorder="1" applyAlignment="1">
      <alignment horizontal="center" vertical="center"/>
    </xf>
    <xf numFmtId="0" fontId="0" fillId="0" borderId="38" xfId="0" applyNumberFormat="1" applyFill="1" applyBorder="1" applyAlignment="1">
      <alignment horizontal="center" vertical="center"/>
    </xf>
    <xf numFmtId="0" fontId="0" fillId="0" borderId="29" xfId="0" applyNumberFormat="1" applyFill="1" applyBorder="1" applyAlignment="1">
      <alignment horizontal="center" vertical="center"/>
    </xf>
    <xf numFmtId="0" fontId="0" fillId="0" borderId="33" xfId="0" applyNumberFormat="1" applyFill="1" applyBorder="1" applyAlignment="1">
      <alignment horizontal="center" vertical="center"/>
    </xf>
    <xf numFmtId="0" fontId="0" fillId="0" borderId="12" xfId="0" applyNumberFormat="1" applyFill="1" applyBorder="1" applyAlignment="1">
      <alignment horizontal="center" vertical="center"/>
    </xf>
    <xf numFmtId="0" fontId="0" fillId="0" borderId="34" xfId="0" applyNumberFormat="1"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49" fontId="0" fillId="0" borderId="0" xfId="4" applyNumberFormat="1" applyFont="1" applyBorder="1" applyAlignment="1">
      <alignment vertical="center"/>
    </xf>
    <xf numFmtId="0" fontId="0" fillId="0" borderId="0" xfId="4" applyFont="1" applyBorder="1" applyAlignment="1">
      <alignment vertical="center"/>
    </xf>
    <xf numFmtId="0" fontId="12" fillId="0" borderId="0" xfId="4" applyFont="1" applyBorder="1" applyAlignment="1">
      <alignment vertical="center"/>
    </xf>
    <xf numFmtId="0" fontId="0" fillId="0" borderId="41" xfId="0" applyBorder="1"/>
    <xf numFmtId="0" fontId="0" fillId="0" borderId="63" xfId="0" applyBorder="1"/>
    <xf numFmtId="0" fontId="0" fillId="0" borderId="42" xfId="0" applyBorder="1"/>
    <xf numFmtId="0" fontId="0" fillId="0" borderId="43" xfId="0" applyBorder="1"/>
    <xf numFmtId="0" fontId="0" fillId="0" borderId="44" xfId="0" applyBorder="1"/>
    <xf numFmtId="0" fontId="0" fillId="0" borderId="63" xfId="0" applyBorder="1" applyAlignment="1">
      <alignment horizontal="right" vertical="center"/>
    </xf>
    <xf numFmtId="0" fontId="0" fillId="0" borderId="25" xfId="0" applyBorder="1"/>
    <xf numFmtId="49" fontId="17" fillId="0" borderId="33" xfId="4" applyNumberFormat="1" applyFont="1" applyFill="1" applyBorder="1" applyAlignment="1">
      <alignment horizontal="center" vertical="center" shrinkToFit="1"/>
    </xf>
    <xf numFmtId="49" fontId="17" fillId="0" borderId="12" xfId="4" applyNumberFormat="1" applyFont="1" applyFill="1" applyBorder="1" applyAlignment="1">
      <alignment horizontal="center" vertical="center" shrinkToFit="1"/>
    </xf>
    <xf numFmtId="0" fontId="0" fillId="0" borderId="29" xfId="4" applyFont="1" applyFill="1" applyBorder="1" applyAlignment="1">
      <alignment horizontal="center" vertical="center" shrinkToFit="1"/>
    </xf>
    <xf numFmtId="0" fontId="0" fillId="0" borderId="28" xfId="4" applyFont="1" applyFill="1" applyBorder="1" applyAlignment="1">
      <alignment horizontal="center" vertical="center" shrinkToFit="1"/>
    </xf>
    <xf numFmtId="49" fontId="4" fillId="0" borderId="29" xfId="4" applyNumberFormat="1" applyFont="1" applyFill="1" applyBorder="1" applyAlignment="1">
      <alignment horizontal="center" vertical="center" wrapText="1"/>
    </xf>
    <xf numFmtId="49" fontId="17" fillId="0" borderId="29" xfId="4" applyNumberFormat="1" applyFont="1" applyFill="1" applyBorder="1" applyAlignment="1">
      <alignment horizontal="center" vertical="center" shrinkToFit="1"/>
    </xf>
    <xf numFmtId="49" fontId="17" fillId="0" borderId="28" xfId="4" applyNumberFormat="1" applyFont="1" applyFill="1" applyBorder="1" applyAlignment="1">
      <alignment horizontal="center" vertical="center" shrinkToFit="1"/>
    </xf>
    <xf numFmtId="0" fontId="0" fillId="0" borderId="0" xfId="4" applyFont="1" applyFill="1" applyBorder="1" applyAlignment="1">
      <alignment horizontal="center" vertical="center"/>
    </xf>
    <xf numFmtId="0" fontId="12" fillId="0" borderId="0" xfId="4" applyFont="1" applyFill="1" applyBorder="1" applyAlignment="1">
      <alignment horizontal="center" vertical="center"/>
    </xf>
    <xf numFmtId="0" fontId="0" fillId="0" borderId="45" xfId="4" applyFont="1" applyBorder="1" applyAlignment="1">
      <alignment horizontal="center" vertical="center"/>
    </xf>
    <xf numFmtId="0" fontId="2" fillId="0" borderId="46" xfId="4" applyFont="1" applyBorder="1" applyAlignment="1">
      <alignment horizontal="center" vertical="center"/>
    </xf>
    <xf numFmtId="0" fontId="0" fillId="0" borderId="38" xfId="4" applyFont="1" applyBorder="1" applyAlignment="1">
      <alignment horizontal="center" vertical="center"/>
    </xf>
    <xf numFmtId="0" fontId="2" fillId="0" borderId="28" xfId="4" applyFont="1" applyBorder="1" applyAlignment="1">
      <alignment horizontal="center" vertical="center"/>
    </xf>
    <xf numFmtId="0" fontId="17" fillId="0" borderId="45" xfId="4" applyFont="1" applyFill="1" applyBorder="1" applyAlignment="1">
      <alignment horizontal="center" vertical="center"/>
    </xf>
    <xf numFmtId="0" fontId="17" fillId="0" borderId="46" xfId="4" applyFont="1" applyFill="1" applyBorder="1" applyAlignment="1">
      <alignment horizontal="center" vertical="center"/>
    </xf>
    <xf numFmtId="0" fontId="5" fillId="0" borderId="38" xfId="4" applyFont="1" applyBorder="1" applyAlignment="1">
      <alignment horizontal="center" vertical="center" shrinkToFit="1"/>
    </xf>
    <xf numFmtId="0" fontId="5" fillId="0" borderId="47" xfId="4" applyFont="1" applyBorder="1" applyAlignment="1">
      <alignment horizontal="center" vertical="center" shrinkToFit="1"/>
    </xf>
    <xf numFmtId="20" fontId="2" fillId="0" borderId="33" xfId="4" applyNumberFormat="1" applyFont="1" applyBorder="1" applyAlignment="1">
      <alignment horizontal="center" vertical="center"/>
    </xf>
    <xf numFmtId="20" fontId="2" fillId="0" borderId="34" xfId="4" applyNumberFormat="1" applyFont="1" applyBorder="1" applyAlignment="1">
      <alignment horizontal="center" vertical="center"/>
    </xf>
    <xf numFmtId="0" fontId="0" fillId="0" borderId="33" xfId="4" applyFont="1" applyBorder="1" applyAlignment="1">
      <alignment horizontal="center" vertical="center"/>
    </xf>
    <xf numFmtId="0" fontId="2" fillId="0" borderId="34" xfId="4" applyFont="1" applyBorder="1" applyAlignment="1">
      <alignment horizontal="center" vertical="center"/>
    </xf>
    <xf numFmtId="0" fontId="2" fillId="0" borderId="59" xfId="4" applyFont="1" applyBorder="1" applyAlignment="1">
      <alignment horizontal="center" vertical="center"/>
    </xf>
    <xf numFmtId="20" fontId="2" fillId="0" borderId="38" xfId="4" applyNumberFormat="1" applyFont="1" applyBorder="1" applyAlignment="1">
      <alignment horizontal="center" vertical="center"/>
    </xf>
    <xf numFmtId="20" fontId="2" fillId="0" borderId="28" xfId="4" applyNumberFormat="1" applyFont="1" applyBorder="1" applyAlignment="1">
      <alignment horizontal="center" vertical="center"/>
    </xf>
    <xf numFmtId="0" fontId="0" fillId="0" borderId="28" xfId="4" applyFont="1" applyBorder="1" applyAlignment="1">
      <alignment horizontal="center" vertical="center"/>
    </xf>
    <xf numFmtId="0" fontId="5" fillId="0" borderId="28" xfId="4" applyFont="1" applyBorder="1" applyAlignment="1">
      <alignment horizontal="center" vertical="center" shrinkToFit="1"/>
    </xf>
    <xf numFmtId="49" fontId="17" fillId="0" borderId="38" xfId="4" applyNumberFormat="1" applyFont="1" applyFill="1" applyBorder="1" applyAlignment="1">
      <alignment horizontal="center" vertical="center" shrinkToFit="1"/>
    </xf>
    <xf numFmtId="0" fontId="17" fillId="0" borderId="28" xfId="4" applyFont="1" applyFill="1" applyBorder="1" applyAlignment="1">
      <alignment horizontal="center" vertical="center" shrinkToFit="1"/>
    </xf>
    <xf numFmtId="0" fontId="2" fillId="2" borderId="5" xfId="4" quotePrefix="1" applyFont="1" applyFill="1" applyBorder="1" applyAlignment="1">
      <alignment horizontal="center" vertical="center"/>
    </xf>
    <xf numFmtId="0" fontId="2" fillId="2" borderId="7" xfId="4" quotePrefix="1" applyFont="1" applyFill="1" applyBorder="1" applyAlignment="1">
      <alignment horizontal="center" vertical="center"/>
    </xf>
    <xf numFmtId="0" fontId="2" fillId="2" borderId="5" xfId="4" applyFont="1" applyFill="1" applyBorder="1" applyAlignment="1">
      <alignment horizontal="center" vertical="center"/>
    </xf>
    <xf numFmtId="0" fontId="2" fillId="2" borderId="48" xfId="4" applyFont="1" applyFill="1" applyBorder="1" applyAlignment="1">
      <alignment horizontal="center" vertical="center"/>
    </xf>
    <xf numFmtId="0" fontId="14" fillId="0" borderId="19" xfId="0" applyFont="1" applyBorder="1" applyAlignment="1">
      <alignment horizontal="left" vertical="center"/>
    </xf>
    <xf numFmtId="0" fontId="14" fillId="0" borderId="19" xfId="0" applyFont="1" applyBorder="1" applyAlignment="1">
      <alignment vertical="center"/>
    </xf>
    <xf numFmtId="49" fontId="17" fillId="0" borderId="45" xfId="4" applyNumberFormat="1" applyFont="1" applyFill="1" applyBorder="1" applyAlignment="1">
      <alignment horizontal="center" vertical="center" shrinkToFit="1"/>
    </xf>
    <xf numFmtId="49" fontId="17" fillId="0" borderId="31" xfId="4" applyNumberFormat="1" applyFont="1" applyFill="1" applyBorder="1" applyAlignment="1">
      <alignment horizontal="center" vertical="center" shrinkToFit="1"/>
    </xf>
    <xf numFmtId="0" fontId="0" fillId="0" borderId="31" xfId="4" applyFont="1" applyFill="1" applyBorder="1" applyAlignment="1">
      <alignment horizontal="center" vertical="center" shrinkToFit="1"/>
    </xf>
    <xf numFmtId="0" fontId="0" fillId="0" borderId="46" xfId="4" applyFont="1" applyFill="1" applyBorder="1" applyAlignment="1">
      <alignment horizontal="center" vertical="center" shrinkToFit="1"/>
    </xf>
    <xf numFmtId="49" fontId="17" fillId="0" borderId="38" xfId="4" applyNumberFormat="1" applyFont="1" applyBorder="1" applyAlignment="1">
      <alignment horizontal="center" vertical="center" shrinkToFit="1"/>
    </xf>
    <xf numFmtId="0" fontId="17" fillId="0" borderId="47" xfId="4" applyFont="1" applyBorder="1" applyAlignment="1">
      <alignment horizontal="center" vertical="center" shrinkToFit="1"/>
    </xf>
    <xf numFmtId="0" fontId="5" fillId="0" borderId="33" xfId="4" applyFont="1" applyBorder="1" applyAlignment="1">
      <alignment horizontal="center" vertical="center" shrinkToFit="1"/>
    </xf>
    <xf numFmtId="0" fontId="5" fillId="0" borderId="59" xfId="4" applyFont="1" applyBorder="1" applyAlignment="1">
      <alignment horizontal="center" vertical="center" shrinkToFit="1"/>
    </xf>
    <xf numFmtId="0" fontId="5" fillId="0" borderId="38" xfId="4" applyFont="1" applyBorder="1" applyAlignment="1">
      <alignment horizontal="center" vertical="center"/>
    </xf>
    <xf numFmtId="0" fontId="5" fillId="0" borderId="28" xfId="4" applyFont="1" applyBorder="1" applyAlignment="1">
      <alignment horizontal="center" vertical="center"/>
    </xf>
    <xf numFmtId="20" fontId="2" fillId="0" borderId="29" xfId="4" applyNumberFormat="1" applyFont="1" applyBorder="1" applyAlignment="1">
      <alignment horizontal="center" vertical="center"/>
    </xf>
    <xf numFmtId="0" fontId="0" fillId="0" borderId="12" xfId="4" applyFont="1" applyFill="1" applyBorder="1" applyAlignment="1">
      <alignment horizontal="center" vertical="center" shrinkToFit="1"/>
    </xf>
    <xf numFmtId="0" fontId="0" fillId="0" borderId="34" xfId="4" applyFont="1" applyFill="1" applyBorder="1" applyAlignment="1">
      <alignment horizontal="center" vertical="center" shrinkToFit="1"/>
    </xf>
    <xf numFmtId="49" fontId="4" fillId="0" borderId="12" xfId="4" applyNumberFormat="1" applyFont="1" applyFill="1" applyBorder="1" applyAlignment="1">
      <alignment horizontal="center" vertical="center" wrapText="1"/>
    </xf>
    <xf numFmtId="0" fontId="2" fillId="2" borderId="7" xfId="4" applyFont="1" applyFill="1" applyBorder="1" applyAlignment="1">
      <alignment horizontal="center" vertical="center"/>
    </xf>
    <xf numFmtId="0" fontId="2" fillId="2" borderId="6" xfId="4" applyFont="1" applyFill="1" applyBorder="1" applyAlignment="1">
      <alignment horizontal="center" vertical="center"/>
    </xf>
    <xf numFmtId="0" fontId="5" fillId="0" borderId="34" xfId="4" applyFont="1" applyBorder="1" applyAlignment="1">
      <alignment horizontal="center" vertical="center" shrinkToFit="1"/>
    </xf>
    <xf numFmtId="0" fontId="17" fillId="0" borderId="33" xfId="4" applyNumberFormat="1" applyFont="1" applyFill="1" applyBorder="1" applyAlignment="1">
      <alignment horizontal="center" vertical="center" shrinkToFit="1"/>
    </xf>
    <xf numFmtId="0" fontId="17" fillId="0" borderId="34" xfId="4" applyNumberFormat="1" applyFont="1" applyFill="1" applyBorder="1" applyAlignment="1">
      <alignment horizontal="center" vertical="center" shrinkToFit="1"/>
    </xf>
    <xf numFmtId="49" fontId="2" fillId="0" borderId="33" xfId="4" applyNumberFormat="1" applyFont="1" applyFill="1" applyBorder="1" applyAlignment="1">
      <alignment horizontal="center" vertical="center" shrinkToFit="1"/>
    </xf>
    <xf numFmtId="0" fontId="2" fillId="0" borderId="34" xfId="4" applyFont="1" applyFill="1" applyBorder="1" applyAlignment="1">
      <alignment horizontal="center" vertical="center" shrinkToFit="1"/>
    </xf>
    <xf numFmtId="49" fontId="0" fillId="0" borderId="33" xfId="4" applyNumberFormat="1" applyFont="1" applyBorder="1" applyAlignment="1">
      <alignment horizontal="center" vertical="center" shrinkToFit="1"/>
    </xf>
    <xf numFmtId="0" fontId="2" fillId="0" borderId="59" xfId="4" applyFont="1" applyBorder="1" applyAlignment="1">
      <alignment horizontal="center" vertical="center" shrinkToFit="1"/>
    </xf>
    <xf numFmtId="0" fontId="0" fillId="0" borderId="38" xfId="0"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20" fontId="2" fillId="0" borderId="12" xfId="4" applyNumberFormat="1" applyFont="1" applyBorder="1" applyAlignment="1">
      <alignment horizontal="center" vertical="center"/>
    </xf>
    <xf numFmtId="0" fontId="17" fillId="0" borderId="33" xfId="4" applyFont="1" applyBorder="1" applyAlignment="1">
      <alignment horizontal="center" vertical="center"/>
    </xf>
    <xf numFmtId="0" fontId="17" fillId="0" borderId="34" xfId="4" applyFont="1" applyBorder="1" applyAlignment="1">
      <alignment horizontal="center" vertical="center"/>
    </xf>
    <xf numFmtId="49" fontId="4" fillId="0" borderId="31" xfId="4" applyNumberFormat="1" applyFont="1" applyFill="1" applyBorder="1" applyAlignment="1">
      <alignment horizontal="center" vertical="center" wrapText="1"/>
    </xf>
    <xf numFmtId="0" fontId="0" fillId="0" borderId="38" xfId="4" applyFont="1" applyFill="1" applyBorder="1" applyAlignment="1">
      <alignment horizontal="center" vertical="center" shrinkToFit="1"/>
    </xf>
    <xf numFmtId="0" fontId="2" fillId="0" borderId="28" xfId="4" applyFont="1" applyFill="1" applyBorder="1" applyAlignment="1">
      <alignment horizontal="center" vertical="center" shrinkToFit="1"/>
    </xf>
    <xf numFmtId="49" fontId="17" fillId="0" borderId="49" xfId="4" applyNumberFormat="1" applyFont="1" applyFill="1" applyBorder="1" applyAlignment="1">
      <alignment horizontal="center" vertical="center" shrinkToFit="1"/>
    </xf>
    <xf numFmtId="0" fontId="17" fillId="0" borderId="49" xfId="4" applyNumberFormat="1" applyFont="1" applyFill="1" applyBorder="1" applyAlignment="1">
      <alignment horizontal="center" vertical="center" shrinkToFit="1"/>
    </xf>
    <xf numFmtId="0" fontId="0" fillId="0" borderId="53" xfId="0" applyNumberFormat="1" applyFill="1" applyBorder="1" applyAlignment="1">
      <alignment horizontal="center" vertical="center"/>
    </xf>
    <xf numFmtId="0" fontId="0" fillId="0" borderId="54" xfId="0" applyNumberFormat="1" applyFill="1" applyBorder="1" applyAlignment="1">
      <alignment horizontal="center" vertical="center"/>
    </xf>
    <xf numFmtId="0" fontId="0" fillId="0" borderId="55" xfId="0" applyNumberFormat="1" applyFill="1" applyBorder="1" applyAlignment="1">
      <alignment horizontal="center" vertical="center"/>
    </xf>
    <xf numFmtId="49" fontId="0" fillId="0" borderId="49" xfId="4" applyNumberFormat="1" applyFont="1" applyBorder="1" applyAlignment="1">
      <alignment horizontal="center" vertical="center" shrinkToFit="1"/>
    </xf>
    <xf numFmtId="0" fontId="2" fillId="0" borderId="50" xfId="4" applyNumberFormat="1" applyFont="1" applyBorder="1" applyAlignment="1">
      <alignment horizontal="center" vertical="center" shrinkToFit="1"/>
    </xf>
    <xf numFmtId="0" fontId="0" fillId="0" borderId="49" xfId="4" applyNumberFormat="1" applyFont="1" applyFill="1" applyBorder="1" applyAlignment="1">
      <alignment horizontal="center" vertical="center" shrinkToFit="1"/>
    </xf>
    <xf numFmtId="0" fontId="2" fillId="0" borderId="49" xfId="4" applyNumberFormat="1" applyFont="1" applyFill="1" applyBorder="1" applyAlignment="1">
      <alignment horizontal="center" vertical="center" shrinkToFit="1"/>
    </xf>
    <xf numFmtId="0" fontId="0" fillId="0" borderId="38" xfId="4" applyFont="1" applyFill="1" applyBorder="1" applyAlignment="1">
      <alignment horizontal="center" vertical="center"/>
    </xf>
    <xf numFmtId="0" fontId="2" fillId="0" borderId="28" xfId="4" applyFont="1" applyFill="1" applyBorder="1" applyAlignment="1">
      <alignment horizontal="center" vertical="center"/>
    </xf>
    <xf numFmtId="0" fontId="17" fillId="0" borderId="28" xfId="4" applyNumberFormat="1" applyFont="1" applyFill="1" applyBorder="1" applyAlignment="1">
      <alignment horizontal="center" vertical="center" shrinkToFit="1"/>
    </xf>
    <xf numFmtId="0" fontId="17" fillId="0" borderId="38" xfId="4" applyNumberFormat="1" applyFont="1" applyFill="1" applyBorder="1" applyAlignment="1">
      <alignment horizontal="center" vertical="center" shrinkToFit="1"/>
    </xf>
    <xf numFmtId="49" fontId="0" fillId="0" borderId="33" xfId="4" applyNumberFormat="1" applyFont="1" applyFill="1" applyBorder="1" applyAlignment="1">
      <alignment horizontal="center" vertical="center" shrinkToFit="1"/>
    </xf>
    <xf numFmtId="49" fontId="17" fillId="0" borderId="33" xfId="4" applyNumberFormat="1" applyFont="1" applyBorder="1" applyAlignment="1">
      <alignment horizontal="center" vertical="center" shrinkToFit="1"/>
    </xf>
    <xf numFmtId="0" fontId="17" fillId="0" borderId="59" xfId="4" applyFont="1" applyBorder="1" applyAlignment="1">
      <alignment horizontal="center" vertical="center" shrinkToFit="1"/>
    </xf>
    <xf numFmtId="20" fontId="2" fillId="0" borderId="45" xfId="4" applyNumberFormat="1" applyFont="1" applyBorder="1" applyAlignment="1">
      <alignment horizontal="center" vertical="center"/>
    </xf>
    <xf numFmtId="20" fontId="2" fillId="0" borderId="46" xfId="4" applyNumberFormat="1" applyFont="1" applyBorder="1" applyAlignment="1">
      <alignment horizontal="center" vertical="center"/>
    </xf>
    <xf numFmtId="20" fontId="2" fillId="0" borderId="38" xfId="4" applyNumberFormat="1" applyFont="1" applyFill="1" applyBorder="1" applyAlignment="1">
      <alignment horizontal="center" vertical="center"/>
    </xf>
    <xf numFmtId="20" fontId="2" fillId="0" borderId="28" xfId="4" applyNumberFormat="1" applyFont="1" applyFill="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3" xfId="0" applyBorder="1" applyAlignment="1">
      <alignment horizontal="center" vertical="center"/>
    </xf>
    <xf numFmtId="0" fontId="0" fillId="0" borderId="12" xfId="0" applyBorder="1" applyAlignment="1">
      <alignment horizontal="center" vertical="center"/>
    </xf>
    <xf numFmtId="0" fontId="0" fillId="0" borderId="34" xfId="0" applyBorder="1" applyAlignment="1">
      <alignment horizontal="center" vertical="center"/>
    </xf>
    <xf numFmtId="0" fontId="0" fillId="0" borderId="56" xfId="0" applyNumberFormat="1" applyFill="1" applyBorder="1" applyAlignment="1">
      <alignment horizontal="center" vertical="center"/>
    </xf>
    <xf numFmtId="0" fontId="0" fillId="0" borderId="57" xfId="0" applyNumberFormat="1" applyFill="1" applyBorder="1" applyAlignment="1">
      <alignment horizontal="center" vertical="center"/>
    </xf>
    <xf numFmtId="0" fontId="0" fillId="0" borderId="58" xfId="0" applyNumberFormat="1" applyFill="1" applyBorder="1" applyAlignment="1">
      <alignment horizontal="center" vertical="center"/>
    </xf>
    <xf numFmtId="0" fontId="2" fillId="2" borderId="4" xfId="4" quotePrefix="1" applyFont="1" applyFill="1" applyBorder="1" applyAlignment="1">
      <alignment horizontal="center" vertical="center"/>
    </xf>
    <xf numFmtId="0" fontId="2" fillId="2" borderId="4" xfId="4" applyFont="1" applyFill="1" applyBorder="1" applyAlignment="1">
      <alignment horizontal="center" vertical="center"/>
    </xf>
    <xf numFmtId="0" fontId="2" fillId="2" borderId="8" xfId="4" applyFont="1" applyFill="1" applyBorder="1" applyAlignment="1">
      <alignment horizontal="center" vertical="center"/>
    </xf>
    <xf numFmtId="0" fontId="17" fillId="0" borderId="38" xfId="4" applyFont="1" applyBorder="1" applyAlignment="1">
      <alignment horizontal="center" vertical="center"/>
    </xf>
    <xf numFmtId="0" fontId="17" fillId="0" borderId="28" xfId="4" applyFont="1" applyBorder="1" applyAlignment="1">
      <alignment horizontal="center" vertical="center"/>
    </xf>
    <xf numFmtId="0" fontId="0" fillId="0" borderId="15" xfId="4" applyNumberFormat="1" applyFont="1" applyBorder="1" applyAlignment="1">
      <alignment horizontal="center" vertical="center" shrinkToFit="1"/>
    </xf>
    <xf numFmtId="0" fontId="2" fillId="0" borderId="16" xfId="4" applyNumberFormat="1" applyFont="1" applyBorder="1" applyAlignment="1">
      <alignment horizontal="center" vertical="center" shrinkToFit="1"/>
    </xf>
    <xf numFmtId="0" fontId="0" fillId="0" borderId="15" xfId="4" applyNumberFormat="1" applyFont="1" applyFill="1" applyBorder="1" applyAlignment="1">
      <alignment horizontal="center" vertical="center" shrinkToFit="1"/>
    </xf>
    <xf numFmtId="0" fontId="2" fillId="0" borderId="15" xfId="4" applyNumberFormat="1" applyFont="1" applyFill="1" applyBorder="1" applyAlignment="1">
      <alignment horizontal="center" vertical="center" shrinkToFit="1"/>
    </xf>
    <xf numFmtId="0" fontId="17" fillId="0" borderId="38" xfId="4" applyFont="1" applyFill="1" applyBorder="1" applyAlignment="1">
      <alignment horizontal="center" vertical="center" shrinkToFit="1"/>
    </xf>
    <xf numFmtId="49" fontId="0" fillId="0" borderId="38" xfId="4" applyNumberFormat="1" applyFont="1" applyBorder="1" applyAlignment="1">
      <alignment horizontal="center" vertical="center" shrinkToFit="1"/>
    </xf>
    <xf numFmtId="0" fontId="2" fillId="0" borderId="47" xfId="4" applyFont="1" applyBorder="1" applyAlignment="1">
      <alignment horizontal="center" vertical="center" shrinkToFit="1"/>
    </xf>
    <xf numFmtId="49" fontId="0" fillId="0" borderId="45" xfId="4" applyNumberFormat="1" applyFont="1" applyBorder="1" applyAlignment="1">
      <alignment horizontal="center" vertical="center" shrinkToFit="1"/>
    </xf>
    <xf numFmtId="0" fontId="2" fillId="0" borderId="52" xfId="4" applyFont="1" applyBorder="1" applyAlignment="1">
      <alignment horizontal="center" vertical="center" shrinkToFit="1"/>
    </xf>
    <xf numFmtId="0" fontId="5" fillId="0" borderId="0" xfId="0" applyFont="1" applyAlignment="1"/>
    <xf numFmtId="0" fontId="0" fillId="0" borderId="0" xfId="0" applyAlignment="1"/>
    <xf numFmtId="20" fontId="2" fillId="0" borderId="33" xfId="4" applyNumberFormat="1" applyFont="1" applyFill="1" applyBorder="1" applyAlignment="1">
      <alignment horizontal="center" vertical="center"/>
    </xf>
    <xf numFmtId="20" fontId="2" fillId="0" borderId="34" xfId="4" applyNumberFormat="1" applyFont="1" applyFill="1" applyBorder="1" applyAlignment="1">
      <alignment horizontal="center" vertical="center"/>
    </xf>
    <xf numFmtId="0" fontId="0" fillId="0" borderId="33" xfId="4" applyFont="1" applyFill="1" applyBorder="1" applyAlignment="1">
      <alignment horizontal="center" vertical="center"/>
    </xf>
    <xf numFmtId="0" fontId="2" fillId="0" borderId="34" xfId="4" applyFont="1" applyFill="1" applyBorder="1" applyAlignment="1">
      <alignment horizontal="center" vertical="center"/>
    </xf>
    <xf numFmtId="0" fontId="17" fillId="0" borderId="38" xfId="4" applyFont="1" applyFill="1" applyBorder="1" applyAlignment="1">
      <alignment horizontal="center" vertical="center"/>
    </xf>
    <xf numFmtId="0" fontId="17" fillId="0" borderId="28" xfId="4" applyFont="1" applyFill="1" applyBorder="1" applyAlignment="1">
      <alignment horizontal="center" vertical="center"/>
    </xf>
    <xf numFmtId="20" fontId="18" fillId="0" borderId="0" xfId="4" applyNumberFormat="1" applyFont="1" applyFill="1" applyBorder="1" applyAlignment="1">
      <alignment horizontal="center" vertical="center"/>
    </xf>
    <xf numFmtId="20" fontId="2" fillId="0" borderId="31" xfId="4" applyNumberFormat="1" applyFont="1" applyBorder="1" applyAlignment="1">
      <alignment horizontal="center" vertical="center"/>
    </xf>
    <xf numFmtId="49" fontId="17" fillId="0" borderId="45" xfId="4" applyNumberFormat="1" applyFont="1" applyBorder="1" applyAlignment="1">
      <alignment horizontal="center" vertical="center" shrinkToFit="1"/>
    </xf>
    <xf numFmtId="0" fontId="17" fillId="0" borderId="52" xfId="4" applyFont="1" applyBorder="1" applyAlignment="1">
      <alignment horizontal="center" vertical="center" shrinkToFit="1"/>
    </xf>
    <xf numFmtId="49" fontId="17" fillId="0" borderId="18" xfId="4" applyNumberFormat="1" applyFont="1" applyFill="1" applyBorder="1" applyAlignment="1">
      <alignment horizontal="center" vertical="center" shrinkToFit="1"/>
    </xf>
    <xf numFmtId="0" fontId="17" fillId="0" borderId="18" xfId="4" applyNumberFormat="1" applyFont="1" applyFill="1" applyBorder="1" applyAlignment="1">
      <alignment horizontal="center" vertical="center" shrinkToFit="1"/>
    </xf>
    <xf numFmtId="20" fontId="2" fillId="0" borderId="45" xfId="4" applyNumberFormat="1" applyFont="1" applyFill="1" applyBorder="1" applyAlignment="1">
      <alignment horizontal="center" vertical="center"/>
    </xf>
    <xf numFmtId="20" fontId="2" fillId="0" borderId="46" xfId="4" applyNumberFormat="1" applyFont="1" applyFill="1" applyBorder="1" applyAlignment="1">
      <alignment horizontal="center" vertical="center"/>
    </xf>
    <xf numFmtId="0" fontId="2" fillId="0" borderId="0" xfId="4" applyFont="1" applyFill="1" applyBorder="1" applyAlignment="1">
      <alignment horizontal="center" vertical="center"/>
    </xf>
    <xf numFmtId="0" fontId="0" fillId="0" borderId="45" xfId="4" applyFont="1" applyFill="1" applyBorder="1" applyAlignment="1">
      <alignment horizontal="center" vertical="center" shrinkToFit="1"/>
    </xf>
    <xf numFmtId="0" fontId="2" fillId="0" borderId="46" xfId="4" applyFont="1" applyFill="1" applyBorder="1" applyAlignment="1">
      <alignment horizontal="center" vertical="center" shrinkToFit="1"/>
    </xf>
    <xf numFmtId="49" fontId="0" fillId="0" borderId="18" xfId="4" applyNumberFormat="1" applyFont="1" applyBorder="1" applyAlignment="1">
      <alignment horizontal="center" vertical="center" shrinkToFit="1"/>
    </xf>
    <xf numFmtId="0" fontId="2" fillId="0" borderId="51" xfId="4" applyNumberFormat="1" applyFont="1" applyBorder="1" applyAlignment="1">
      <alignment horizontal="center" vertical="center" shrinkToFit="1"/>
    </xf>
    <xf numFmtId="49" fontId="0" fillId="0" borderId="38" xfId="4" applyNumberFormat="1" applyFont="1" applyFill="1" applyBorder="1" applyAlignment="1">
      <alignment horizontal="center" vertical="center" shrinkToFit="1"/>
    </xf>
    <xf numFmtId="49" fontId="17" fillId="0" borderId="34" xfId="4" applyNumberFormat="1" applyFont="1" applyFill="1" applyBorder="1" applyAlignment="1">
      <alignment horizontal="center" vertical="center" shrinkToFit="1"/>
    </xf>
    <xf numFmtId="49" fontId="0" fillId="0" borderId="49" xfId="4" applyNumberFormat="1" applyFont="1" applyFill="1" applyBorder="1" applyAlignment="1">
      <alignment horizontal="center" vertical="center" shrinkToFit="1"/>
    </xf>
    <xf numFmtId="49" fontId="0" fillId="0" borderId="45" xfId="4" applyNumberFormat="1" applyFont="1" applyFill="1" applyBorder="1" applyAlignment="1">
      <alignment horizontal="center" vertical="center" shrinkToFit="1"/>
    </xf>
    <xf numFmtId="49" fontId="2" fillId="0" borderId="0" xfId="4" applyNumberFormat="1" applyFont="1" applyBorder="1" applyAlignment="1">
      <alignment horizontal="center" vertical="center" wrapText="1"/>
    </xf>
    <xf numFmtId="0" fontId="17" fillId="0" borderId="46" xfId="4" applyNumberFormat="1" applyFont="1" applyFill="1" applyBorder="1" applyAlignment="1">
      <alignment horizontal="center" vertical="center" shrinkToFit="1"/>
    </xf>
    <xf numFmtId="0" fontId="0" fillId="0" borderId="45" xfId="4" applyFont="1" applyFill="1" applyBorder="1" applyAlignment="1">
      <alignment horizontal="center" vertical="center"/>
    </xf>
    <xf numFmtId="0" fontId="2" fillId="0" borderId="46" xfId="4" applyFont="1" applyFill="1" applyBorder="1" applyAlignment="1">
      <alignment horizontal="center" vertical="center"/>
    </xf>
    <xf numFmtId="0" fontId="17" fillId="0" borderId="45" xfId="4" applyFont="1" applyFill="1" applyBorder="1" applyAlignment="1">
      <alignment horizontal="center" vertical="center" shrinkToFit="1"/>
    </xf>
    <xf numFmtId="0" fontId="17" fillId="0" borderId="46" xfId="4" applyFont="1" applyFill="1" applyBorder="1" applyAlignment="1">
      <alignment horizontal="center" vertical="center" shrinkToFit="1"/>
    </xf>
    <xf numFmtId="49" fontId="0" fillId="0" borderId="0" xfId="4" applyNumberFormat="1" applyFont="1" applyFill="1" applyBorder="1" applyAlignment="1">
      <alignment horizontal="center" vertical="center"/>
    </xf>
    <xf numFmtId="0" fontId="0" fillId="0" borderId="60" xfId="0" applyFont="1" applyBorder="1" applyAlignment="1">
      <alignment horizontal="center" vertical="center"/>
    </xf>
    <xf numFmtId="0" fontId="0" fillId="0" borderId="23" xfId="0" applyFont="1" applyBorder="1" applyAlignment="1">
      <alignment horizontal="center" vertical="center"/>
    </xf>
    <xf numFmtId="0" fontId="0" fillId="0" borderId="6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41" xfId="0" applyBorder="1" applyAlignment="1">
      <alignment horizontal="center" vertical="center"/>
    </xf>
    <xf numFmtId="0" fontId="0" fillId="0" borderId="61" xfId="0" applyBorder="1" applyAlignment="1">
      <alignment horizontal="center" vertical="center"/>
    </xf>
    <xf numFmtId="0" fontId="0" fillId="0" borderId="43" xfId="0" applyBorder="1" applyAlignment="1">
      <alignment horizontal="center" vertical="center"/>
    </xf>
    <xf numFmtId="0" fontId="0" fillId="0" borderId="25" xfId="0" applyBorder="1" applyAlignment="1">
      <alignment horizontal="center" vertical="center"/>
    </xf>
  </cellXfs>
  <cellStyles count="5">
    <cellStyle name="Calc Currency (0)" xfId="1" xr:uid="{00000000-0005-0000-0000-000000000000}"/>
    <cellStyle name="Header1" xfId="2" xr:uid="{00000000-0005-0000-0000-000001000000}"/>
    <cellStyle name="Header2" xfId="3" xr:uid="{00000000-0005-0000-0000-000002000000}"/>
    <cellStyle name="標準" xfId="0" builtinId="0"/>
    <cellStyle name="標準_2002kou_tournament_schedule"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32</xdr:col>
      <xdr:colOff>9525</xdr:colOff>
      <xdr:row>4</xdr:row>
      <xdr:rowOff>19050</xdr:rowOff>
    </xdr:from>
    <xdr:to>
      <xdr:col>37</xdr:col>
      <xdr:colOff>0</xdr:colOff>
      <xdr:row>9</xdr:row>
      <xdr:rowOff>0</xdr:rowOff>
    </xdr:to>
    <xdr:sp macro="" textlink="">
      <xdr:nvSpPr>
        <xdr:cNvPr id="26338" name="Line 196">
          <a:extLst>
            <a:ext uri="{FF2B5EF4-FFF2-40B4-BE49-F238E27FC236}">
              <a16:creationId xmlns:a16="http://schemas.microsoft.com/office/drawing/2014/main" id="{29136C9C-561F-473F-BBFD-B1DEAE2A8167}"/>
            </a:ext>
          </a:extLst>
        </xdr:cNvPr>
        <xdr:cNvSpPr>
          <a:spLocks noChangeShapeType="1"/>
        </xdr:cNvSpPr>
      </xdr:nvSpPr>
      <xdr:spPr bwMode="auto">
        <a:xfrm>
          <a:off x="13268325" y="933450"/>
          <a:ext cx="2133600" cy="1123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12</xdr:row>
      <xdr:rowOff>19050</xdr:rowOff>
    </xdr:from>
    <xdr:to>
      <xdr:col>37</xdr:col>
      <xdr:colOff>0</xdr:colOff>
      <xdr:row>17</xdr:row>
      <xdr:rowOff>0</xdr:rowOff>
    </xdr:to>
    <xdr:sp macro="" textlink="">
      <xdr:nvSpPr>
        <xdr:cNvPr id="26339" name="Line 196">
          <a:extLst>
            <a:ext uri="{FF2B5EF4-FFF2-40B4-BE49-F238E27FC236}">
              <a16:creationId xmlns:a16="http://schemas.microsoft.com/office/drawing/2014/main" id="{8063D8D5-CDC5-4A4A-8561-B1F45C7F1468}"/>
            </a:ext>
          </a:extLst>
        </xdr:cNvPr>
        <xdr:cNvSpPr>
          <a:spLocks noChangeShapeType="1"/>
        </xdr:cNvSpPr>
      </xdr:nvSpPr>
      <xdr:spPr bwMode="auto">
        <a:xfrm>
          <a:off x="13268325" y="2762250"/>
          <a:ext cx="2133600" cy="1123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70"/>
  <sheetViews>
    <sheetView showGridLines="0" tabSelected="1" topLeftCell="C53" zoomScale="70" zoomScaleNormal="100" zoomScaleSheetLayoutView="70" workbookViewId="0" xr3:uid="{AEA406A1-0E4B-5B11-9CD5-51D6E497D94C}">
      <selection activeCell="O59" sqref="O59"/>
    </sheetView>
  </sheetViews>
  <sheetFormatPr defaultRowHeight="13.5"/>
  <cols>
    <col min="1" max="1" width="2.58984375" customWidth="1"/>
    <col min="2" max="24" width="5.58984375" customWidth="1"/>
    <col min="25" max="25" width="2.58984375" customWidth="1"/>
    <col min="26" max="72" width="5.58984375" customWidth="1"/>
  </cols>
  <sheetData>
    <row r="1" spans="1:38" ht="18" customHeight="1">
      <c r="B1" s="34" t="s">
        <v>74</v>
      </c>
      <c r="C1" s="17"/>
      <c r="D1" s="17"/>
      <c r="E1" s="17"/>
      <c r="F1" s="17"/>
      <c r="G1" s="17"/>
      <c r="H1" s="17"/>
      <c r="I1" s="17"/>
      <c r="J1" s="17"/>
      <c r="K1" s="17"/>
      <c r="L1" s="17"/>
      <c r="M1" s="17"/>
      <c r="N1" s="17"/>
      <c r="O1" s="17"/>
      <c r="P1" s="17"/>
      <c r="Q1" s="17"/>
      <c r="R1" s="17"/>
      <c r="S1" s="17"/>
      <c r="T1" s="17"/>
      <c r="U1" s="17"/>
      <c r="V1" s="17"/>
      <c r="W1" s="17"/>
    </row>
    <row r="2" spans="1:38" ht="18" customHeight="1">
      <c r="B2" s="29"/>
      <c r="C2" s="17"/>
      <c r="D2" s="17"/>
      <c r="E2" s="17"/>
      <c r="F2" s="17"/>
      <c r="G2" s="17"/>
      <c r="H2" s="17"/>
      <c r="I2" s="17"/>
      <c r="J2" s="17"/>
      <c r="K2" s="17"/>
      <c r="L2" s="17"/>
      <c r="M2" s="17"/>
      <c r="N2" s="17"/>
      <c r="O2" s="17"/>
      <c r="P2" s="17"/>
      <c r="Q2" s="17"/>
      <c r="R2" s="17"/>
      <c r="S2" s="17"/>
      <c r="T2" s="17"/>
      <c r="U2" s="17"/>
      <c r="V2" s="17"/>
      <c r="W2" s="17"/>
      <c r="X2" s="35" t="s">
        <v>76</v>
      </c>
    </row>
    <row r="3" spans="1:38" ht="18" customHeight="1" thickBot="1">
      <c r="B3" s="36" t="s">
        <v>15</v>
      </c>
      <c r="C3" s="2"/>
      <c r="D3" s="2"/>
      <c r="E3" s="2"/>
      <c r="F3" s="32"/>
      <c r="G3" s="27"/>
      <c r="H3" s="27"/>
      <c r="I3" s="27"/>
      <c r="J3" s="28"/>
      <c r="K3" s="28"/>
      <c r="L3" s="25"/>
      <c r="M3" s="25"/>
      <c r="N3" s="25"/>
      <c r="O3" s="25"/>
      <c r="P3" s="25"/>
      <c r="Q3" s="25"/>
      <c r="R3" s="148"/>
      <c r="S3" s="148"/>
      <c r="T3" s="148"/>
      <c r="U3" s="148"/>
      <c r="V3" s="148"/>
      <c r="W3" s="148"/>
      <c r="X3" s="2"/>
    </row>
    <row r="4" spans="1:38" ht="18" customHeight="1">
      <c r="A4" s="9"/>
      <c r="B4" s="3" t="s">
        <v>14</v>
      </c>
      <c r="C4" s="5"/>
      <c r="D4" s="6"/>
      <c r="E4" s="7"/>
      <c r="F4" s="176" t="str">
        <f>IF(C5="","",C5)</f>
        <v>ベルデSC</v>
      </c>
      <c r="G4" s="177"/>
      <c r="H4" s="178"/>
      <c r="I4" s="176" t="str">
        <f>IF(C6="","",C6)</f>
        <v>向丘SC</v>
      </c>
      <c r="J4" s="177"/>
      <c r="K4" s="178"/>
      <c r="L4" s="176" t="str">
        <f>IF(C7="","",C7)</f>
        <v>菅生SC</v>
      </c>
      <c r="M4" s="177"/>
      <c r="N4" s="178"/>
      <c r="O4" s="176" t="str">
        <f>IF(C8="","",C8)</f>
        <v>さぎぬまSC</v>
      </c>
      <c r="P4" s="177"/>
      <c r="Q4" s="178"/>
      <c r="R4" s="176" t="str">
        <f>IF(C9="","",C9)</f>
        <v>宮崎サンキッズ</v>
      </c>
      <c r="S4" s="177"/>
      <c r="T4" s="178"/>
      <c r="U4" s="4" t="s">
        <v>1</v>
      </c>
      <c r="V4" s="4" t="s">
        <v>2</v>
      </c>
      <c r="W4" s="4" t="s">
        <v>3</v>
      </c>
      <c r="X4" s="8" t="s">
        <v>4</v>
      </c>
      <c r="Y4" s="9"/>
      <c r="Z4" s="9"/>
      <c r="AA4" s="4" t="s">
        <v>1</v>
      </c>
      <c r="AB4" s="4" t="s">
        <v>2</v>
      </c>
      <c r="AC4" s="4" t="s">
        <v>3</v>
      </c>
      <c r="AD4" s="8" t="s">
        <v>4</v>
      </c>
      <c r="AE4" s="9"/>
      <c r="AF4" s="9"/>
      <c r="AG4" s="9"/>
      <c r="AH4" s="9"/>
      <c r="AI4" s="9"/>
      <c r="AJ4" s="9"/>
      <c r="AK4" s="9"/>
      <c r="AL4" s="9"/>
    </row>
    <row r="5" spans="1:38" ht="18" customHeight="1">
      <c r="A5" s="9"/>
      <c r="B5" s="26">
        <v>3</v>
      </c>
      <c r="C5" s="205" t="s">
        <v>28</v>
      </c>
      <c r="D5" s="206"/>
      <c r="E5" s="207"/>
      <c r="F5" s="187"/>
      <c r="G5" s="188"/>
      <c r="H5" s="189"/>
      <c r="I5" s="96">
        <f>IF(H6="","",H6)</f>
        <v>2</v>
      </c>
      <c r="J5" s="97" t="s">
        <v>5</v>
      </c>
      <c r="K5" s="98">
        <f>IF(F6="","",F6)</f>
        <v>0</v>
      </c>
      <c r="L5" s="96">
        <f>IF(H7="","",H7)</f>
        <v>2</v>
      </c>
      <c r="M5" s="97" t="s">
        <v>5</v>
      </c>
      <c r="N5" s="98">
        <f>IF(F7="","",F7)</f>
        <v>2</v>
      </c>
      <c r="O5" s="96">
        <f>IF(H8="","",H8)</f>
        <v>0</v>
      </c>
      <c r="P5" s="97" t="s">
        <v>5</v>
      </c>
      <c r="Q5" s="98">
        <f>IF(F8="","",F8)</f>
        <v>7</v>
      </c>
      <c r="R5" s="96">
        <f>IF(H9="","",H9)</f>
        <v>0</v>
      </c>
      <c r="S5" s="97" t="s">
        <v>5</v>
      </c>
      <c r="T5" s="98">
        <f>IF(F9="","",F9)</f>
        <v>0</v>
      </c>
      <c r="U5" s="21">
        <f>AL5</f>
        <v>5</v>
      </c>
      <c r="V5" s="21">
        <f>IF(I5="","",IF(L5="","",IF(O5="","",IF(R5="","",I5+L5+O5+R5))))</f>
        <v>4</v>
      </c>
      <c r="W5" s="21">
        <f>IF(K5="","",IF(N5="","",IF(Q5="","",IF(T5="","",K5+N5+Q5+T5))))</f>
        <v>9</v>
      </c>
      <c r="X5" s="22">
        <f>IF(V5="","",V5-W5)</f>
        <v>-5</v>
      </c>
      <c r="Y5" s="9"/>
      <c r="Z5" s="9"/>
      <c r="AA5" s="10">
        <f t="shared" ref="AA5:AD9" si="0">U5/3</f>
        <v>1.6666666666666667</v>
      </c>
      <c r="AB5" s="10">
        <f t="shared" si="0"/>
        <v>1.3333333333333333</v>
      </c>
      <c r="AC5" s="10">
        <f t="shared" si="0"/>
        <v>3</v>
      </c>
      <c r="AD5" s="10">
        <f t="shared" si="0"/>
        <v>-1.6666666666666667</v>
      </c>
      <c r="AE5" s="9"/>
      <c r="AF5" s="9"/>
      <c r="AG5" s="10"/>
      <c r="AH5" s="10">
        <f>IF(I5="","",IF(K5="","",IF(I5&gt;K5,3,IF(I5=K5,1,IF(I5&lt;K5,0,"")))))</f>
        <v>3</v>
      </c>
      <c r="AI5" s="10">
        <f>IF(L5="","",IF(N5="","",IF(L5&gt;N5,3,IF(L5=N5,1,IF(L5&lt;N5,0,"")))))</f>
        <v>1</v>
      </c>
      <c r="AJ5" s="10">
        <f>IF(O5="","",IF(Q5="","",IF(O5&gt;Q5,3,IF(O5=Q5,1,IF(O5&lt;Q5,0,"")))))</f>
        <v>0</v>
      </c>
      <c r="AK5" s="10">
        <f>IF(R5="","",IF(T5="","",IF(R5&gt;T5,3,IF(R5=T5,1,IF(R5&lt;T5,0,"")))))</f>
        <v>1</v>
      </c>
      <c r="AL5" s="10">
        <f>IF(AH5="","",IF(AI5="","",IF(AJ5="","",IF(AK5="","",SUM(AG5:AK5)))))</f>
        <v>5</v>
      </c>
    </row>
    <row r="6" spans="1:38" ht="18" customHeight="1">
      <c r="A6" s="9"/>
      <c r="B6" s="20">
        <v>5</v>
      </c>
      <c r="C6" s="173" t="s">
        <v>22</v>
      </c>
      <c r="D6" s="174"/>
      <c r="E6" s="175"/>
      <c r="F6" s="99">
        <f>IF(K25="","",K25)</f>
        <v>0</v>
      </c>
      <c r="G6" s="100" t="s">
        <v>5</v>
      </c>
      <c r="H6" s="77">
        <f>IF(N25="","",N25)</f>
        <v>2</v>
      </c>
      <c r="I6" s="187"/>
      <c r="J6" s="188"/>
      <c r="K6" s="189"/>
      <c r="L6" s="99">
        <f>IF(K7="","",K7)</f>
        <v>0</v>
      </c>
      <c r="M6" s="100" t="s">
        <v>5</v>
      </c>
      <c r="N6" s="77">
        <f>IF(I7="","",I7)</f>
        <v>8</v>
      </c>
      <c r="O6" s="99">
        <f>IF(K8="","",K8)</f>
        <v>0</v>
      </c>
      <c r="P6" s="100" t="s">
        <v>5</v>
      </c>
      <c r="Q6" s="77">
        <f>IF(I8="","",I8)</f>
        <v>8</v>
      </c>
      <c r="R6" s="99">
        <f>IF(K9="","",K9)</f>
        <v>2</v>
      </c>
      <c r="S6" s="100" t="s">
        <v>5</v>
      </c>
      <c r="T6" s="77">
        <f>IF(I9="","",I9)</f>
        <v>2</v>
      </c>
      <c r="U6" s="21">
        <f>AL6</f>
        <v>1</v>
      </c>
      <c r="V6" s="21">
        <f>IF(F6="","",IF(L6="","",IF(O6="","",IF(R6="","",F6+L6+O6+R6))))</f>
        <v>2</v>
      </c>
      <c r="W6" s="21">
        <f>IF(H6="","",IF(N6="","",IF(Q6="","",IF(T6="","",H6+N6+Q6+T6))))</f>
        <v>20</v>
      </c>
      <c r="X6" s="22">
        <f>IF(V6="","",V6-W6)</f>
        <v>-18</v>
      </c>
      <c r="Y6" s="9"/>
      <c r="Z6" s="9"/>
      <c r="AA6" s="10">
        <f t="shared" si="0"/>
        <v>0.33333333333333331</v>
      </c>
      <c r="AB6" s="10">
        <f t="shared" si="0"/>
        <v>0.66666666666666663</v>
      </c>
      <c r="AC6" s="10">
        <f t="shared" si="0"/>
        <v>6.666666666666667</v>
      </c>
      <c r="AD6" s="10">
        <f t="shared" si="0"/>
        <v>-6</v>
      </c>
      <c r="AE6" s="9"/>
      <c r="AF6" s="9"/>
      <c r="AG6" s="10">
        <f>IF(F6="","",IF(H6="","",IF(F6&gt;H6,3,IF(F6=H6,1,IF(F6&lt;H6,0,"")))))</f>
        <v>0</v>
      </c>
      <c r="AH6" s="10"/>
      <c r="AI6" s="10">
        <f>IF(L6="","",IF(N6="","",IF(L6&gt;N6,3,IF(L6=N6,1,IF(L6&lt;N6,0,"")))))</f>
        <v>0</v>
      </c>
      <c r="AJ6" s="10">
        <f>IF(O6="","",IF(Q6="","",IF(O6&gt;Q6,3,IF(O6=Q6,1,IF(O6&lt;Q6,0,"")))))</f>
        <v>0</v>
      </c>
      <c r="AK6" s="10">
        <f>IF(R6="","",IF(T6="","",IF(R6&gt;T6,3,IF(R6=T6,1,IF(R6&lt;T6,0,"")))))</f>
        <v>1</v>
      </c>
      <c r="AL6" s="10">
        <f>IF(AG6="","",IF(AI6="","",IF(AJ6="","",IF(AK6="","",SUM(AG6:AK6)))))</f>
        <v>1</v>
      </c>
    </row>
    <row r="7" spans="1:38" ht="18" customHeight="1">
      <c r="A7" s="9"/>
      <c r="B7" s="20">
        <v>2</v>
      </c>
      <c r="C7" s="173" t="s">
        <v>21</v>
      </c>
      <c r="D7" s="174"/>
      <c r="E7" s="175"/>
      <c r="F7" s="99">
        <f>IF(K27="","",K27)</f>
        <v>2</v>
      </c>
      <c r="G7" s="100" t="s">
        <v>5</v>
      </c>
      <c r="H7" s="77">
        <f>IF(N27="","",N25)</f>
        <v>2</v>
      </c>
      <c r="I7" s="99">
        <f>IF(K36="","",K36)</f>
        <v>8</v>
      </c>
      <c r="J7" s="100" t="s">
        <v>5</v>
      </c>
      <c r="K7" s="77">
        <f>IF(N36="","",N36)</f>
        <v>0</v>
      </c>
      <c r="L7" s="187"/>
      <c r="M7" s="188"/>
      <c r="N7" s="189"/>
      <c r="O7" s="99">
        <f>IF(N8="","",N8)</f>
        <v>0</v>
      </c>
      <c r="P7" s="100" t="s">
        <v>5</v>
      </c>
      <c r="Q7" s="77">
        <f>IF(L8="","",L8)</f>
        <v>1</v>
      </c>
      <c r="R7" s="99">
        <f>IF(N9="","",N9)</f>
        <v>0</v>
      </c>
      <c r="S7" s="100" t="s">
        <v>5</v>
      </c>
      <c r="T7" s="77">
        <f>IF(L9="","",L9)</f>
        <v>0</v>
      </c>
      <c r="U7" s="21">
        <f>AL7</f>
        <v>5</v>
      </c>
      <c r="V7" s="21">
        <f>IF(F7="","",IF(I7="","",IF(O7="","",IF(R7="","",F7+I7+O7+R7))))</f>
        <v>10</v>
      </c>
      <c r="W7" s="21">
        <f>IF(H7="","",IF(K7="","",IF(Q7="","",IF(T7="","",H7+K7+Q7+T7))))</f>
        <v>3</v>
      </c>
      <c r="X7" s="22">
        <f>IF(V7="","",V7-W7)</f>
        <v>7</v>
      </c>
      <c r="Y7" s="9"/>
      <c r="Z7" s="9"/>
      <c r="AA7" s="10">
        <f t="shared" si="0"/>
        <v>1.6666666666666667</v>
      </c>
      <c r="AB7" s="10">
        <f t="shared" si="0"/>
        <v>3.3333333333333335</v>
      </c>
      <c r="AC7" s="10">
        <f t="shared" si="0"/>
        <v>1</v>
      </c>
      <c r="AD7" s="10">
        <f t="shared" si="0"/>
        <v>2.3333333333333335</v>
      </c>
      <c r="AE7" s="9"/>
      <c r="AF7" s="9"/>
      <c r="AG7" s="10">
        <f>IF(F7="","",IF(H7="","",IF(F7&gt;H7,3,IF(F7=H7,1,IF(F7&lt;H7,0,"")))))</f>
        <v>1</v>
      </c>
      <c r="AH7" s="10">
        <f>IF(I7="","",IF(K7="","",IF(I7&gt;K7,3,IF(I7=K7,1,IF(I7&lt;K7,0,"")))))</f>
        <v>3</v>
      </c>
      <c r="AI7" s="10"/>
      <c r="AJ7" s="10">
        <f>IF(O7="","",IF(Q7="","",IF(O7&gt;Q7,3,IF(O7=Q7,1,IF(O7&lt;Q7,0,"")))))</f>
        <v>0</v>
      </c>
      <c r="AK7" s="10">
        <f>IF(R7="","",IF(T7="","",IF(R7&gt;T7,3,IF(R7=T7,1,IF(R7&lt;T7,0,"")))))</f>
        <v>1</v>
      </c>
      <c r="AL7" s="10">
        <f>IF(AG7="","",IF(AH7="","",IF(AJ7="","",IF(AK7="","",SUM(AG7:AK7)))))</f>
        <v>5</v>
      </c>
    </row>
    <row r="8" spans="1:38" ht="18" customHeight="1">
      <c r="A8" s="9"/>
      <c r="B8" s="69">
        <v>1</v>
      </c>
      <c r="C8" s="173" t="s">
        <v>27</v>
      </c>
      <c r="D8" s="174"/>
      <c r="E8" s="175"/>
      <c r="F8" s="99">
        <f>IF(K41="","",K41)</f>
        <v>7</v>
      </c>
      <c r="G8" s="100" t="s">
        <v>5</v>
      </c>
      <c r="H8" s="77">
        <f>IF(N41="","",N41)</f>
        <v>0</v>
      </c>
      <c r="I8" s="99">
        <f>IF(K21="","",K21)</f>
        <v>8</v>
      </c>
      <c r="J8" s="100" t="s">
        <v>5</v>
      </c>
      <c r="K8" s="77">
        <f>IF(N21="","",N21)</f>
        <v>0</v>
      </c>
      <c r="L8" s="99">
        <f>IF(K23="","",K23)</f>
        <v>1</v>
      </c>
      <c r="M8" s="100" t="s">
        <v>5</v>
      </c>
      <c r="N8" s="77">
        <f>IF(N23="","",N23)</f>
        <v>0</v>
      </c>
      <c r="O8" s="187"/>
      <c r="P8" s="188"/>
      <c r="Q8" s="189"/>
      <c r="R8" s="99">
        <f>IF(Q9="","",Q9)</f>
        <v>1</v>
      </c>
      <c r="S8" s="100" t="s">
        <v>5</v>
      </c>
      <c r="T8" s="77">
        <f>IF(O9="","",O9)</f>
        <v>0</v>
      </c>
      <c r="U8" s="21">
        <f>AL8</f>
        <v>12</v>
      </c>
      <c r="V8" s="21">
        <f>IF(F8="","",IF(I8="","",IF(L8="","",IF(R8="","",F8+I8+L8+R8))))</f>
        <v>17</v>
      </c>
      <c r="W8" s="21">
        <f>IF(H8="","",IF(K8="","",IF(N8="","",IF(T8="","",H8+K8+N8+T8))))</f>
        <v>0</v>
      </c>
      <c r="X8" s="22">
        <f>IF(V8="","",V8-W8)</f>
        <v>17</v>
      </c>
      <c r="Y8" s="9"/>
      <c r="Z8" s="9"/>
      <c r="AA8" s="10">
        <f>U8/3</f>
        <v>4</v>
      </c>
      <c r="AB8" s="10">
        <f>V8/3</f>
        <v>5.666666666666667</v>
      </c>
      <c r="AC8" s="10">
        <f>W8/3</f>
        <v>0</v>
      </c>
      <c r="AD8" s="10">
        <f>X8/3</f>
        <v>5.666666666666667</v>
      </c>
      <c r="AE8" s="9"/>
      <c r="AF8" s="9"/>
      <c r="AG8" s="10">
        <f>IF(F8="","",IF(H8="","",IF(F8&gt;H8,3,IF(F8=H8,1,IF(F8&lt;H8,0,"")))))</f>
        <v>3</v>
      </c>
      <c r="AH8" s="10">
        <f>IF(I8="","",IF(K8="","",IF(I8&gt;K8,3,IF(I8=K8,1,IF(I8&lt;K8,0,"")))))</f>
        <v>3</v>
      </c>
      <c r="AI8" s="10">
        <f>IF(L8="","",IF(N8="","",IF(L8&gt;N8,3,IF(L8=N8,1,IF(L8&lt;N8,0,"")))))</f>
        <v>3</v>
      </c>
      <c r="AJ8" s="10"/>
      <c r="AK8" s="10">
        <f>IF(R8="","",IF(T8="","",IF(R8&gt;T8,3,IF(R8=T8,1,IF(R8&lt;T8,0,"")))))</f>
        <v>3</v>
      </c>
      <c r="AL8" s="10">
        <f>IF(AG8="","",IF(AH8="","",IF(AI8="","",IF(AK8="","",SUM(AG8:AK8)))))</f>
        <v>12</v>
      </c>
    </row>
    <row r="9" spans="1:38" ht="18" customHeight="1" thickBot="1">
      <c r="A9" s="9"/>
      <c r="B9" s="23">
        <v>4</v>
      </c>
      <c r="C9" s="208" t="s">
        <v>25</v>
      </c>
      <c r="D9" s="209"/>
      <c r="E9" s="210"/>
      <c r="F9" s="101">
        <f>IF(K45="","",K45)</f>
        <v>0</v>
      </c>
      <c r="G9" s="102" t="s">
        <v>5</v>
      </c>
      <c r="H9" s="103">
        <f>IF(N45="","",N45)</f>
        <v>0</v>
      </c>
      <c r="I9" s="101">
        <f>IF(K34="","",K34)</f>
        <v>2</v>
      </c>
      <c r="J9" s="102" t="s">
        <v>5</v>
      </c>
      <c r="K9" s="103">
        <f>IF(N34="","",N34)</f>
        <v>2</v>
      </c>
      <c r="L9" s="101">
        <f>IF(K32="","",K32)</f>
        <v>0</v>
      </c>
      <c r="M9" s="102" t="s">
        <v>5</v>
      </c>
      <c r="N9" s="103">
        <f>IF(N32="","",N32)</f>
        <v>0</v>
      </c>
      <c r="O9" s="102">
        <f>IF(K43="","",K43)</f>
        <v>0</v>
      </c>
      <c r="P9" s="102" t="s">
        <v>5</v>
      </c>
      <c r="Q9" s="102">
        <f>IF(N43="","",N43)</f>
        <v>1</v>
      </c>
      <c r="R9" s="211"/>
      <c r="S9" s="212"/>
      <c r="T9" s="213"/>
      <c r="U9" s="24">
        <f>AL9</f>
        <v>3</v>
      </c>
      <c r="V9" s="104">
        <f>IF(F9="","",IF(I9="","",IF(L9="","",IF(O9="","",F9+I9+L9+O9))))</f>
        <v>2</v>
      </c>
      <c r="W9" s="104">
        <f>IF(H9="","",IF(K9="","",IF(N9="","",IF(Q9="","",H9+K9+N9+Q9))))</f>
        <v>3</v>
      </c>
      <c r="X9" s="105">
        <f>IF(V9="","",V9-W9)</f>
        <v>-1</v>
      </c>
      <c r="Y9" s="9"/>
      <c r="Z9" s="9"/>
      <c r="AA9" s="10">
        <f t="shared" si="0"/>
        <v>1</v>
      </c>
      <c r="AB9" s="10">
        <f t="shared" si="0"/>
        <v>0.66666666666666663</v>
      </c>
      <c r="AC9" s="10">
        <f t="shared" si="0"/>
        <v>1</v>
      </c>
      <c r="AD9" s="10">
        <f t="shared" si="0"/>
        <v>-0.33333333333333331</v>
      </c>
      <c r="AE9" s="9"/>
      <c r="AF9" s="9"/>
      <c r="AG9" s="10">
        <f>IF(F9="","",IF(H9="","",IF(F9&gt;H9,3,IF(F9=H9,1,IF(F9&lt;H9,0,"")))))</f>
        <v>1</v>
      </c>
      <c r="AH9" s="10">
        <f>IF(I9="","",IF(K9="","",IF(I9&gt;K9,3,IF(I9=K9,1,IF(I9&lt;K9,0,"")))))</f>
        <v>1</v>
      </c>
      <c r="AI9" s="10">
        <f>IF(L9="","",IF(N9="","",IF(L9&gt;N9,3,IF(L9=N9,1,IF(L9&lt;N9,0,"")))))</f>
        <v>1</v>
      </c>
      <c r="AJ9" s="10">
        <f>IF(O9="","",IF(Q9="","",IF(O9&gt;Q9,3,IF(O9=Q9,1,IF(O9&lt;Q9,0,"")))))</f>
        <v>0</v>
      </c>
      <c r="AK9" s="10"/>
      <c r="AL9" s="10">
        <f>IF(AG9="","",IF(AH9="","",IF(AI9="","",IF(AJ9="","",SUM(AG9:AK9)))))</f>
        <v>3</v>
      </c>
    </row>
    <row r="10" spans="1:38" ht="18" customHeight="1">
      <c r="A10" s="9"/>
      <c r="B10" s="37"/>
      <c r="C10" s="38"/>
      <c r="D10" s="38"/>
      <c r="E10" s="38"/>
      <c r="F10" s="38"/>
      <c r="G10" s="38"/>
      <c r="H10" s="38"/>
      <c r="I10" s="38"/>
      <c r="J10" s="38"/>
      <c r="K10" s="38"/>
      <c r="L10" s="38"/>
      <c r="M10" s="38"/>
      <c r="N10" s="38"/>
      <c r="O10" s="38"/>
      <c r="P10" s="38"/>
      <c r="Q10" s="38"/>
      <c r="R10" s="38"/>
      <c r="S10" s="38"/>
      <c r="T10" s="38"/>
      <c r="U10" s="38"/>
      <c r="V10" s="38"/>
      <c r="W10" s="38"/>
      <c r="X10" s="37"/>
      <c r="Y10" s="9"/>
      <c r="Z10" s="9"/>
      <c r="AA10" s="19"/>
      <c r="AB10" s="19"/>
      <c r="AC10" s="19"/>
      <c r="AD10" s="19"/>
      <c r="AE10" s="9"/>
      <c r="AF10" s="9"/>
      <c r="AG10" s="19"/>
      <c r="AH10" s="19"/>
      <c r="AI10" s="19"/>
      <c r="AJ10" s="19"/>
      <c r="AK10" s="19"/>
      <c r="AL10" s="9"/>
    </row>
    <row r="11" spans="1:38" ht="18" customHeight="1" thickBot="1">
      <c r="B11" s="36" t="s">
        <v>16</v>
      </c>
      <c r="C11" s="2"/>
      <c r="D11" s="2"/>
      <c r="E11" s="2"/>
      <c r="F11" s="2"/>
      <c r="G11" s="2"/>
      <c r="H11" s="2"/>
      <c r="I11" s="2"/>
      <c r="J11" s="2"/>
      <c r="K11" s="2"/>
      <c r="L11" s="2"/>
      <c r="M11" s="2"/>
      <c r="N11" s="2"/>
      <c r="O11" s="2"/>
      <c r="P11" s="2"/>
      <c r="Q11" s="2"/>
      <c r="R11" s="2"/>
      <c r="S11" s="2"/>
      <c r="T11" s="2"/>
      <c r="U11" s="2"/>
      <c r="V11" s="2"/>
      <c r="W11" s="2"/>
      <c r="X11" s="2"/>
    </row>
    <row r="12" spans="1:38" s="9" customFormat="1" ht="18" customHeight="1">
      <c r="B12" s="3" t="s">
        <v>14</v>
      </c>
      <c r="C12" s="5"/>
      <c r="D12" s="6"/>
      <c r="E12" s="7"/>
      <c r="F12" s="176" t="str">
        <f>IF(C13="","",C13)</f>
        <v>犬蔵ＳＣ</v>
      </c>
      <c r="G12" s="177"/>
      <c r="H12" s="178"/>
      <c r="I12" s="176" t="str">
        <f>IF(C14="","",C14)</f>
        <v>FC土橋</v>
      </c>
      <c r="J12" s="177"/>
      <c r="K12" s="178"/>
      <c r="L12" s="176" t="str">
        <f>IF(C15="","",C15)</f>
        <v>富士見台FC</v>
      </c>
      <c r="M12" s="177"/>
      <c r="N12" s="178"/>
      <c r="O12" s="176" t="str">
        <f>IF(C16="","",C16)</f>
        <v>Jr.チャンプSC</v>
      </c>
      <c r="P12" s="177"/>
      <c r="Q12" s="178"/>
      <c r="R12" s="176" t="str">
        <f>IF(C17="","",C17)</f>
        <v>野川キッカーズFC</v>
      </c>
      <c r="S12" s="177"/>
      <c r="T12" s="178"/>
      <c r="U12" s="4" t="s">
        <v>1</v>
      </c>
      <c r="V12" s="4" t="s">
        <v>2</v>
      </c>
      <c r="W12" s="4" t="s">
        <v>3</v>
      </c>
      <c r="X12" s="8" t="s">
        <v>4</v>
      </c>
      <c r="AA12" s="4" t="s">
        <v>1</v>
      </c>
      <c r="AB12" s="4" t="s">
        <v>2</v>
      </c>
      <c r="AC12" s="4" t="s">
        <v>3</v>
      </c>
      <c r="AD12" s="8" t="s">
        <v>4</v>
      </c>
    </row>
    <row r="13" spans="1:38" s="9" customFormat="1" ht="18" customHeight="1">
      <c r="B13" s="26">
        <v>3</v>
      </c>
      <c r="C13" s="205" t="s">
        <v>40</v>
      </c>
      <c r="D13" s="206"/>
      <c r="E13" s="207"/>
      <c r="F13" s="187"/>
      <c r="G13" s="188"/>
      <c r="H13" s="189"/>
      <c r="I13" s="96">
        <f>IF(H14="","",H14)</f>
        <v>1</v>
      </c>
      <c r="J13" s="97" t="s">
        <v>5</v>
      </c>
      <c r="K13" s="98">
        <f>IF(F14="","",F14)</f>
        <v>3</v>
      </c>
      <c r="L13" s="96">
        <f>IF(H15="","",H15)</f>
        <v>1</v>
      </c>
      <c r="M13" s="97" t="s">
        <v>5</v>
      </c>
      <c r="N13" s="98">
        <f>IF(F15="","",F15)</f>
        <v>0</v>
      </c>
      <c r="O13" s="96">
        <f>IF(H16="","",H16)</f>
        <v>2</v>
      </c>
      <c r="P13" s="97" t="s">
        <v>5</v>
      </c>
      <c r="Q13" s="98">
        <f>IF(F16="","",F16)</f>
        <v>0</v>
      </c>
      <c r="R13" s="96">
        <f>IF(H17="","",H17)</f>
        <v>1</v>
      </c>
      <c r="S13" s="97" t="s">
        <v>5</v>
      </c>
      <c r="T13" s="98">
        <f>IF(F17="","",F17)</f>
        <v>1</v>
      </c>
      <c r="U13" s="21">
        <f>AL13</f>
        <v>7</v>
      </c>
      <c r="V13" s="21">
        <f>IF(I13="","",IF(L13="","",IF(O13="","",IF(R13="","",I13+L13+O13+R13))))</f>
        <v>5</v>
      </c>
      <c r="W13" s="21">
        <f>IF(K13="","",IF(N13="","",IF(Q13="","",IF(T13="","",K13+N13+Q13+T13))))</f>
        <v>4</v>
      </c>
      <c r="X13" s="22">
        <f>IF(V13="","",V13-W13)</f>
        <v>1</v>
      </c>
      <c r="AA13" s="10">
        <f t="shared" ref="AA13:AD17" si="1">U13/3</f>
        <v>2.3333333333333335</v>
      </c>
      <c r="AB13" s="10">
        <f t="shared" si="1"/>
        <v>1.6666666666666667</v>
      </c>
      <c r="AC13" s="10">
        <f t="shared" si="1"/>
        <v>1.3333333333333333</v>
      </c>
      <c r="AD13" s="10">
        <f t="shared" si="1"/>
        <v>0.33333333333333331</v>
      </c>
      <c r="AG13" s="10"/>
      <c r="AH13" s="10">
        <f>IF(I13="","",IF(K13="","",IF(I13&gt;K13,3,IF(I13=K13,1,IF(I13&lt;K13,0,"")))))</f>
        <v>0</v>
      </c>
      <c r="AI13" s="10">
        <f>IF(L13="","",IF(N13="","",IF(L13&gt;N13,3,IF(L13=N13,1,IF(L13&lt;N13,0,"")))))</f>
        <v>3</v>
      </c>
      <c r="AJ13" s="10">
        <f>IF(O13="","",IF(Q13="","",IF(O13&gt;Q13,3,IF(O13=Q13,1,IF(O13&lt;Q13,0,"")))))</f>
        <v>3</v>
      </c>
      <c r="AK13" s="10">
        <f>IF(R13="","",IF(T13="","",IF(R13&gt;T13,3,IF(R13=T13,1,IF(R13&lt;T13,0,"")))))</f>
        <v>1</v>
      </c>
      <c r="AL13" s="10">
        <f>IF(AH13="","",IF(AI13="","",IF(AJ13="","",IF(AK13="","",SUM(AG13:AK13)))))</f>
        <v>7</v>
      </c>
    </row>
    <row r="14" spans="1:38" s="9" customFormat="1" ht="18" customHeight="1">
      <c r="B14" s="20">
        <v>1</v>
      </c>
      <c r="C14" s="173" t="s">
        <v>26</v>
      </c>
      <c r="D14" s="174"/>
      <c r="E14" s="175"/>
      <c r="F14" s="99">
        <f>IF(K24="","",K24)</f>
        <v>3</v>
      </c>
      <c r="G14" s="100" t="s">
        <v>5</v>
      </c>
      <c r="H14" s="77">
        <f>IF(N24="","",N24)</f>
        <v>1</v>
      </c>
      <c r="I14" s="187"/>
      <c r="J14" s="188"/>
      <c r="K14" s="189"/>
      <c r="L14" s="99">
        <f>IF(K15="","",K15)</f>
        <v>0</v>
      </c>
      <c r="M14" s="100" t="s">
        <v>5</v>
      </c>
      <c r="N14" s="77">
        <f>IF(I15="","",I15)</f>
        <v>1</v>
      </c>
      <c r="O14" s="99">
        <f>IF(K16="","",K16)</f>
        <v>3</v>
      </c>
      <c r="P14" s="100" t="s">
        <v>5</v>
      </c>
      <c r="Q14" s="77">
        <f>IF(I16="","",I16)</f>
        <v>0</v>
      </c>
      <c r="R14" s="99">
        <f>IF(K17="","",K17)</f>
        <v>4</v>
      </c>
      <c r="S14" s="100" t="s">
        <v>5</v>
      </c>
      <c r="T14" s="77">
        <f>IF(I17="","",I17)</f>
        <v>1</v>
      </c>
      <c r="U14" s="21">
        <f>AL14</f>
        <v>9</v>
      </c>
      <c r="V14" s="21">
        <f>IF(F14="","",IF(L14="","",IF(O14="","",IF(R14="","",F14+L14+O14+R14))))</f>
        <v>10</v>
      </c>
      <c r="W14" s="21">
        <f>IF(H14="","",IF(N14="","",IF(Q14="","",IF(T14="","",H14+N14+Q14+T14))))</f>
        <v>3</v>
      </c>
      <c r="X14" s="22">
        <f>IF(V14="","",V14-W14)</f>
        <v>7</v>
      </c>
      <c r="AA14" s="10">
        <f t="shared" si="1"/>
        <v>3</v>
      </c>
      <c r="AB14" s="10">
        <f t="shared" si="1"/>
        <v>3.3333333333333335</v>
      </c>
      <c r="AC14" s="10">
        <f t="shared" si="1"/>
        <v>1</v>
      </c>
      <c r="AD14" s="10">
        <f t="shared" si="1"/>
        <v>2.3333333333333335</v>
      </c>
      <c r="AG14" s="10">
        <f>IF(F14="","",IF(H14="","",IF(F14&gt;H14,3,IF(F14=H14,1,IF(F14&lt;H14,0,"")))))</f>
        <v>3</v>
      </c>
      <c r="AH14" s="10"/>
      <c r="AI14" s="10">
        <f>IF(L14="","",IF(N14="","",IF(L14&gt;N14,3,IF(L14=N14,1,IF(L14&lt;N14,0,"")))))</f>
        <v>0</v>
      </c>
      <c r="AJ14" s="10">
        <f>IF(O14="","",IF(Q14="","",IF(O14&gt;Q14,3,IF(O14=Q14,1,IF(O14&lt;Q14,0,"")))))</f>
        <v>3</v>
      </c>
      <c r="AK14" s="10">
        <f>IF(R14="","",IF(T14="","",IF(R14&gt;T14,3,IF(R14=T14,1,IF(R14&lt;T14,0,"")))))</f>
        <v>3</v>
      </c>
      <c r="AL14" s="10">
        <f>IF(AG14="","",IF(AI14="","",IF(AJ14="","",IF(AK14="","",SUM(AG14:AK14)))))</f>
        <v>9</v>
      </c>
    </row>
    <row r="15" spans="1:38" s="9" customFormat="1" ht="18" customHeight="1">
      <c r="B15" s="20">
        <v>2</v>
      </c>
      <c r="C15" s="173" t="s">
        <v>29</v>
      </c>
      <c r="D15" s="174"/>
      <c r="E15" s="175"/>
      <c r="F15" s="99">
        <f>IF(K44="","",K44)</f>
        <v>0</v>
      </c>
      <c r="G15" s="100" t="s">
        <v>5</v>
      </c>
      <c r="H15" s="77">
        <f>IF(N44="","",N44)</f>
        <v>1</v>
      </c>
      <c r="I15" s="99">
        <f>IF(N33="","",N33)</f>
        <v>1</v>
      </c>
      <c r="J15" s="100" t="s">
        <v>5</v>
      </c>
      <c r="K15" s="77">
        <f>IF(K33="","",K33)</f>
        <v>0</v>
      </c>
      <c r="L15" s="187"/>
      <c r="M15" s="188"/>
      <c r="N15" s="189"/>
      <c r="O15" s="99">
        <f>IF(N16="","",N16)</f>
        <v>3</v>
      </c>
      <c r="P15" s="100" t="s">
        <v>5</v>
      </c>
      <c r="Q15" s="77">
        <f>IF(L16="","",L16)</f>
        <v>0</v>
      </c>
      <c r="R15" s="99">
        <f>IF(N17="","",N17)</f>
        <v>2</v>
      </c>
      <c r="S15" s="100" t="s">
        <v>5</v>
      </c>
      <c r="T15" s="77">
        <f>IF(L17="","",L17)</f>
        <v>1</v>
      </c>
      <c r="U15" s="21">
        <f>AL15</f>
        <v>9</v>
      </c>
      <c r="V15" s="21">
        <f>IF(F15="","",IF(I15="","",IF(O15="","",IF(R15="","",F15+I15+O15+R15))))</f>
        <v>6</v>
      </c>
      <c r="W15" s="21">
        <f>IF(H15="","",IF(K15="","",IF(Q15="","",IF(T15="","",H15+K15+Q15+T15))))</f>
        <v>2</v>
      </c>
      <c r="X15" s="22">
        <f>IF(V15="","",V15-W15)</f>
        <v>4</v>
      </c>
      <c r="AA15" s="10">
        <f t="shared" si="1"/>
        <v>3</v>
      </c>
      <c r="AB15" s="10">
        <f t="shared" si="1"/>
        <v>2</v>
      </c>
      <c r="AC15" s="10">
        <f t="shared" si="1"/>
        <v>0.66666666666666663</v>
      </c>
      <c r="AD15" s="10">
        <f t="shared" si="1"/>
        <v>1.3333333333333333</v>
      </c>
      <c r="AG15" s="10">
        <f>IF(F15="","",IF(H15="","",IF(F15&gt;H15,3,IF(F15=H15,1,IF(F15&lt;H15,0,"")))))</f>
        <v>0</v>
      </c>
      <c r="AH15" s="10">
        <f>IF(I15="","",IF(K15="","",IF(I15&gt;K15,3,IF(I15=K15,1,IF(I15&lt;K15,0,"")))))</f>
        <v>3</v>
      </c>
      <c r="AI15" s="10"/>
      <c r="AJ15" s="10">
        <f>IF(O15="","",IF(Q15="","",IF(O15&gt;Q15,3,IF(O15=Q15,1,IF(O15&lt;Q15,0,"")))))</f>
        <v>3</v>
      </c>
      <c r="AK15" s="10">
        <f>IF(R15="","",IF(T15="","",IF(R15&gt;T15,3,IF(R15=T15,1,IF(R15&lt;T15,0,"")))))</f>
        <v>3</v>
      </c>
      <c r="AL15" s="10">
        <f>IF(AG15="","",IF(AH15="","",IF(AJ15="","",IF(AK15="","",SUM(AG15:AK15)))))</f>
        <v>9</v>
      </c>
    </row>
    <row r="16" spans="1:38" s="9" customFormat="1" ht="18" customHeight="1">
      <c r="B16" s="69">
        <v>5</v>
      </c>
      <c r="C16" s="173" t="s">
        <v>23</v>
      </c>
      <c r="D16" s="174"/>
      <c r="E16" s="175"/>
      <c r="F16" s="99">
        <f>IF(N46="","",N46)</f>
        <v>0</v>
      </c>
      <c r="G16" s="100" t="s">
        <v>5</v>
      </c>
      <c r="H16" s="77">
        <f>IF(K46="","",K46)</f>
        <v>2</v>
      </c>
      <c r="I16" s="99">
        <f>IF(K31="","",K31)</f>
        <v>0</v>
      </c>
      <c r="J16" s="100" t="s">
        <v>5</v>
      </c>
      <c r="K16" s="77">
        <f>IF(N31="","",N31)</f>
        <v>3</v>
      </c>
      <c r="L16" s="99">
        <f>IF(K35="","",K35)</f>
        <v>0</v>
      </c>
      <c r="M16" s="100" t="s">
        <v>5</v>
      </c>
      <c r="N16" s="77">
        <f>IF(N35="","",N35)</f>
        <v>3</v>
      </c>
      <c r="O16" s="187"/>
      <c r="P16" s="188"/>
      <c r="Q16" s="189"/>
      <c r="R16" s="99">
        <f>IF(Q17="","",Q17)</f>
        <v>0</v>
      </c>
      <c r="S16" s="100" t="s">
        <v>5</v>
      </c>
      <c r="T16" s="77">
        <f>IF(O17="","",O17)</f>
        <v>3</v>
      </c>
      <c r="U16" s="21">
        <f>AL16</f>
        <v>0</v>
      </c>
      <c r="V16" s="21">
        <f>IF(F16="","",IF(I16="","",IF(L16="","",IF(R16="","",F16+I16+L16+R16))))</f>
        <v>0</v>
      </c>
      <c r="W16" s="21">
        <f>IF(H16="","",IF(K16="","",IF(N16="","",IF(T16="","",H16+K16+N16+T16))))</f>
        <v>11</v>
      </c>
      <c r="X16" s="22">
        <f>IF(V16="","",V16-W16)</f>
        <v>-11</v>
      </c>
      <c r="AA16" s="10">
        <f t="shared" si="1"/>
        <v>0</v>
      </c>
      <c r="AB16" s="10">
        <f t="shared" si="1"/>
        <v>0</v>
      </c>
      <c r="AC16" s="10">
        <f t="shared" si="1"/>
        <v>3.6666666666666665</v>
      </c>
      <c r="AD16" s="10">
        <f t="shared" si="1"/>
        <v>-3.6666666666666665</v>
      </c>
      <c r="AG16" s="10">
        <f>IF(F16="","",IF(H16="","",IF(F16&gt;H16,3,IF(F16=H16,1,IF(F16&lt;H16,0,"")))))</f>
        <v>0</v>
      </c>
      <c r="AH16" s="10">
        <f>IF(I16="","",IF(K16="","",IF(I16&gt;K16,3,IF(I16=K16,1,IF(I16&lt;K16,0,"")))))</f>
        <v>0</v>
      </c>
      <c r="AI16" s="10">
        <f>IF(L16="","",IF(N16="","",IF(L16&gt;N16,3,IF(L16=N16,1,IF(L16&lt;N16,0,"")))))</f>
        <v>0</v>
      </c>
      <c r="AJ16" s="10"/>
      <c r="AK16" s="10">
        <f>IF(R16="","",IF(T16="","",IF(R16&gt;T16,3,IF(R16=T16,1,IF(R16&lt;T16,0,"")))))</f>
        <v>0</v>
      </c>
      <c r="AL16" s="10">
        <f>IF(AG16="","",IF(AH16="","",IF(AI16="","",IF(AK16="","",SUM(AG16:AK16)))))</f>
        <v>0</v>
      </c>
    </row>
    <row r="17" spans="1:38" s="9" customFormat="1" ht="18" customHeight="1" thickBot="1">
      <c r="B17" s="23">
        <v>4</v>
      </c>
      <c r="C17" s="208" t="s">
        <v>30</v>
      </c>
      <c r="D17" s="209"/>
      <c r="E17" s="210"/>
      <c r="F17" s="101">
        <f>IF(N26="","",N26)</f>
        <v>1</v>
      </c>
      <c r="G17" s="102" t="s">
        <v>5</v>
      </c>
      <c r="H17" s="103">
        <f>IF(K26="","",K26)</f>
        <v>1</v>
      </c>
      <c r="I17" s="101">
        <f>IF(N22="","",N22)</f>
        <v>1</v>
      </c>
      <c r="J17" s="102" t="s">
        <v>5</v>
      </c>
      <c r="K17" s="103">
        <f>IF(K22="","",K22)</f>
        <v>4</v>
      </c>
      <c r="L17" s="101">
        <f>IF(K40="","",K40)</f>
        <v>1</v>
      </c>
      <c r="M17" s="102" t="s">
        <v>5</v>
      </c>
      <c r="N17" s="103">
        <f>IF(N40="","",N40)</f>
        <v>2</v>
      </c>
      <c r="O17" s="102">
        <f>IF(N42="","",N42)</f>
        <v>3</v>
      </c>
      <c r="P17" s="102" t="s">
        <v>5</v>
      </c>
      <c r="Q17" s="102">
        <f>IF(K42="","",K42)</f>
        <v>0</v>
      </c>
      <c r="R17" s="211"/>
      <c r="S17" s="212"/>
      <c r="T17" s="213"/>
      <c r="U17" s="24">
        <f>AL17</f>
        <v>4</v>
      </c>
      <c r="V17" s="104">
        <f>IF(F17="","",IF(I17="","",IF(L17="","",IF(O17="","",F17+I17+L17+O17))))</f>
        <v>6</v>
      </c>
      <c r="W17" s="104">
        <f>IF(H17="","",IF(K17="","",IF(N17="","",IF(Q17="","",H17+K17+N17+Q17))))</f>
        <v>7</v>
      </c>
      <c r="X17" s="105">
        <f>IF(V17="","",V17-W17)</f>
        <v>-1</v>
      </c>
      <c r="AA17" s="10">
        <f t="shared" si="1"/>
        <v>1.3333333333333333</v>
      </c>
      <c r="AB17" s="10">
        <f t="shared" si="1"/>
        <v>2</v>
      </c>
      <c r="AC17" s="10">
        <f t="shared" si="1"/>
        <v>2.3333333333333335</v>
      </c>
      <c r="AD17" s="10">
        <f t="shared" si="1"/>
        <v>-0.33333333333333331</v>
      </c>
      <c r="AG17" s="10">
        <f>IF(F17="","",IF(H17="","",IF(F17&gt;H17,3,IF(F17=H17,1,IF(F17&lt;H17,0,"")))))</f>
        <v>1</v>
      </c>
      <c r="AH17" s="10">
        <f>IF(I17="","",IF(K17="","",IF(I17&gt;K17,3,IF(I17=K17,1,IF(I17&lt;K17,0,"")))))</f>
        <v>0</v>
      </c>
      <c r="AI17" s="10">
        <f>IF(L17="","",IF(N17="","",IF(L17&gt;N17,3,IF(L17=N17,1,IF(L17&lt;N17,0,"")))))</f>
        <v>0</v>
      </c>
      <c r="AJ17" s="10">
        <f>IF(O17="","",IF(Q17="","",IF(O17&gt;Q17,3,IF(O17=Q17,1,IF(O17&lt;Q17,0,"")))))</f>
        <v>3</v>
      </c>
      <c r="AK17" s="10"/>
      <c r="AL17" s="10">
        <f>IF(AG17="","",IF(AH17="","",IF(AI17="","",IF(AJ17="","",SUM(AG17:AK17)))))</f>
        <v>4</v>
      </c>
    </row>
    <row r="18" spans="1:38" s="9" customFormat="1" ht="18" customHeight="1">
      <c r="B18" s="37"/>
      <c r="C18" s="38"/>
      <c r="D18" s="38"/>
      <c r="E18" s="38"/>
      <c r="F18" s="37"/>
      <c r="G18" s="37"/>
      <c r="H18" s="37"/>
      <c r="I18" s="37"/>
      <c r="J18" s="37"/>
      <c r="K18" s="37"/>
      <c r="L18" s="37"/>
      <c r="M18" s="37"/>
      <c r="N18" s="37"/>
      <c r="O18" s="37"/>
      <c r="P18" s="37"/>
      <c r="Q18" s="37"/>
      <c r="R18" s="37"/>
      <c r="S18" s="37"/>
      <c r="T18" s="37"/>
      <c r="U18" s="37"/>
      <c r="V18" s="37"/>
      <c r="W18" s="37"/>
      <c r="X18" s="37"/>
      <c r="AG18" s="19"/>
      <c r="AH18" s="19"/>
      <c r="AI18" s="19"/>
      <c r="AJ18" s="19"/>
      <c r="AK18" s="19"/>
    </row>
    <row r="19" spans="1:38" ht="18" customHeight="1" thickBot="1">
      <c r="B19" s="31" t="s">
        <v>43</v>
      </c>
      <c r="C19" s="11"/>
      <c r="D19" s="12"/>
      <c r="E19" s="148" t="s">
        <v>33</v>
      </c>
      <c r="F19" s="148"/>
      <c r="G19" s="148"/>
      <c r="H19" s="148"/>
      <c r="I19" s="148"/>
      <c r="J19" s="148"/>
      <c r="K19" s="148"/>
      <c r="L19" s="148" t="s">
        <v>53</v>
      </c>
      <c r="M19" s="148"/>
      <c r="N19" s="148"/>
      <c r="O19" s="148"/>
      <c r="P19" s="148"/>
      <c r="Q19" s="148"/>
      <c r="R19" s="148"/>
      <c r="S19" s="148"/>
      <c r="T19" s="148"/>
      <c r="U19" s="148"/>
      <c r="V19" s="148"/>
      <c r="W19" s="148"/>
      <c r="X19" s="148"/>
    </row>
    <row r="20" spans="1:38" ht="18" customHeight="1">
      <c r="B20" s="33"/>
      <c r="C20" s="146" t="s">
        <v>6</v>
      </c>
      <c r="D20" s="165"/>
      <c r="E20" s="146" t="s">
        <v>9</v>
      </c>
      <c r="F20" s="164"/>
      <c r="G20" s="146" t="s">
        <v>7</v>
      </c>
      <c r="H20" s="165"/>
      <c r="I20" s="165"/>
      <c r="J20" s="165"/>
      <c r="K20" s="165"/>
      <c r="L20" s="165"/>
      <c r="M20" s="165"/>
      <c r="N20" s="165"/>
      <c r="O20" s="165"/>
      <c r="P20" s="165"/>
      <c r="Q20" s="165"/>
      <c r="R20" s="164"/>
      <c r="S20" s="214" t="s">
        <v>8</v>
      </c>
      <c r="T20" s="214"/>
      <c r="U20" s="214" t="s">
        <v>11</v>
      </c>
      <c r="V20" s="214"/>
      <c r="W20" s="215" t="s">
        <v>10</v>
      </c>
      <c r="X20" s="216"/>
      <c r="AA20" s="70">
        <v>3.4722222222222224E-2</v>
      </c>
    </row>
    <row r="21" spans="1:38" ht="18" customHeight="1">
      <c r="B21" s="87">
        <v>1</v>
      </c>
      <c r="C21" s="201">
        <v>0.39583333333333331</v>
      </c>
      <c r="D21" s="237"/>
      <c r="E21" s="125" t="s">
        <v>31</v>
      </c>
      <c r="F21" s="126"/>
      <c r="G21" s="150" t="s">
        <v>27</v>
      </c>
      <c r="H21" s="151"/>
      <c r="I21" s="151"/>
      <c r="J21" s="151"/>
      <c r="K21" s="88">
        <v>8</v>
      </c>
      <c r="L21" s="182" t="s">
        <v>12</v>
      </c>
      <c r="M21" s="182"/>
      <c r="N21" s="89">
        <v>0</v>
      </c>
      <c r="O21" s="152" t="s">
        <v>47</v>
      </c>
      <c r="P21" s="152"/>
      <c r="Q21" s="152"/>
      <c r="R21" s="153"/>
      <c r="S21" s="221" t="s">
        <v>44</v>
      </c>
      <c r="T21" s="222"/>
      <c r="U21" s="221" t="s">
        <v>48</v>
      </c>
      <c r="V21" s="222"/>
      <c r="W21" s="219" t="s">
        <v>44</v>
      </c>
      <c r="X21" s="220"/>
    </row>
    <row r="22" spans="1:38" ht="18" customHeight="1">
      <c r="B22" s="13">
        <v>2</v>
      </c>
      <c r="C22" s="138">
        <f t="shared" ref="C22:C27" si="2">C21+$AA$20</f>
        <v>0.43055555555555552</v>
      </c>
      <c r="D22" s="160"/>
      <c r="E22" s="127" t="s">
        <v>32</v>
      </c>
      <c r="F22" s="128"/>
      <c r="G22" s="142" t="s">
        <v>26</v>
      </c>
      <c r="H22" s="121"/>
      <c r="I22" s="121"/>
      <c r="J22" s="121"/>
      <c r="K22" s="78">
        <v>4</v>
      </c>
      <c r="L22" s="120" t="s">
        <v>12</v>
      </c>
      <c r="M22" s="120" t="s">
        <v>12</v>
      </c>
      <c r="N22" s="79">
        <v>1</v>
      </c>
      <c r="O22" s="121" t="s">
        <v>49</v>
      </c>
      <c r="P22" s="121"/>
      <c r="Q22" s="121"/>
      <c r="R22" s="122"/>
      <c r="S22" s="251" t="s">
        <v>36</v>
      </c>
      <c r="T22" s="193"/>
      <c r="U22" s="186" t="s">
        <v>45</v>
      </c>
      <c r="V22" s="186"/>
      <c r="W22" s="190" t="s">
        <v>36</v>
      </c>
      <c r="X22" s="191"/>
    </row>
    <row r="23" spans="1:38" ht="18" customHeight="1">
      <c r="B23" s="13">
        <v>3</v>
      </c>
      <c r="C23" s="138">
        <f t="shared" si="2"/>
        <v>0.46527777777777773</v>
      </c>
      <c r="D23" s="160"/>
      <c r="E23" s="127" t="s">
        <v>31</v>
      </c>
      <c r="F23" s="140"/>
      <c r="G23" s="142" t="s">
        <v>27</v>
      </c>
      <c r="H23" s="121"/>
      <c r="I23" s="121"/>
      <c r="J23" s="121"/>
      <c r="K23" s="78">
        <v>1</v>
      </c>
      <c r="L23" s="120" t="s">
        <v>12</v>
      </c>
      <c r="M23" s="120" t="s">
        <v>12</v>
      </c>
      <c r="N23" s="79">
        <v>0</v>
      </c>
      <c r="O23" s="121" t="s">
        <v>50</v>
      </c>
      <c r="P23" s="121"/>
      <c r="Q23" s="121"/>
      <c r="R23" s="122"/>
      <c r="S23" s="251" t="s">
        <v>45</v>
      </c>
      <c r="T23" s="193"/>
      <c r="U23" s="251" t="s">
        <v>44</v>
      </c>
      <c r="V23" s="193"/>
      <c r="W23" s="190" t="s">
        <v>45</v>
      </c>
      <c r="X23" s="191"/>
    </row>
    <row r="24" spans="1:38" ht="18" customHeight="1">
      <c r="B24" s="13">
        <v>4</v>
      </c>
      <c r="C24" s="138">
        <f t="shared" si="2"/>
        <v>0.49999999999999994</v>
      </c>
      <c r="D24" s="160"/>
      <c r="E24" s="127" t="s">
        <v>32</v>
      </c>
      <c r="F24" s="140"/>
      <c r="G24" s="142" t="s">
        <v>26</v>
      </c>
      <c r="H24" s="121"/>
      <c r="I24" s="121"/>
      <c r="J24" s="121"/>
      <c r="K24" s="78">
        <v>3</v>
      </c>
      <c r="L24" s="120" t="s">
        <v>12</v>
      </c>
      <c r="M24" s="120" t="s">
        <v>12</v>
      </c>
      <c r="N24" s="79">
        <v>1</v>
      </c>
      <c r="O24" s="121" t="s">
        <v>24</v>
      </c>
      <c r="P24" s="121"/>
      <c r="Q24" s="121"/>
      <c r="R24" s="122"/>
      <c r="S24" s="192" t="s">
        <v>34</v>
      </c>
      <c r="T24" s="193"/>
      <c r="U24" s="251" t="s">
        <v>36</v>
      </c>
      <c r="V24" s="193"/>
      <c r="W24" s="190" t="s">
        <v>34</v>
      </c>
      <c r="X24" s="191"/>
    </row>
    <row r="25" spans="1:38" ht="18" customHeight="1">
      <c r="B25" s="13">
        <v>5</v>
      </c>
      <c r="C25" s="138">
        <f t="shared" si="2"/>
        <v>0.53472222222222221</v>
      </c>
      <c r="D25" s="160"/>
      <c r="E25" s="127" t="s">
        <v>31</v>
      </c>
      <c r="F25" s="128"/>
      <c r="G25" s="142" t="s">
        <v>46</v>
      </c>
      <c r="H25" s="121"/>
      <c r="I25" s="121"/>
      <c r="J25" s="121"/>
      <c r="K25" s="78">
        <v>0</v>
      </c>
      <c r="L25" s="120" t="s">
        <v>12</v>
      </c>
      <c r="M25" s="120" t="s">
        <v>12</v>
      </c>
      <c r="N25" s="79">
        <v>2</v>
      </c>
      <c r="O25" s="121" t="s">
        <v>28</v>
      </c>
      <c r="P25" s="121"/>
      <c r="Q25" s="121"/>
      <c r="R25" s="122"/>
      <c r="S25" s="192" t="s">
        <v>51</v>
      </c>
      <c r="T25" s="193"/>
      <c r="U25" s="192" t="s">
        <v>41</v>
      </c>
      <c r="V25" s="193"/>
      <c r="W25" s="190" t="s">
        <v>51</v>
      </c>
      <c r="X25" s="191"/>
    </row>
    <row r="26" spans="1:38" ht="18" customHeight="1">
      <c r="B26" s="13">
        <v>6</v>
      </c>
      <c r="C26" s="138">
        <f t="shared" si="2"/>
        <v>0.56944444444444442</v>
      </c>
      <c r="D26" s="160"/>
      <c r="E26" s="127" t="s">
        <v>32</v>
      </c>
      <c r="F26" s="128"/>
      <c r="G26" s="142" t="s">
        <v>24</v>
      </c>
      <c r="H26" s="121"/>
      <c r="I26" s="121"/>
      <c r="J26" s="121"/>
      <c r="K26" s="78">
        <v>1</v>
      </c>
      <c r="L26" s="120" t="s">
        <v>12</v>
      </c>
      <c r="M26" s="120" t="s">
        <v>12</v>
      </c>
      <c r="N26" s="79">
        <v>1</v>
      </c>
      <c r="O26" s="121" t="s">
        <v>49</v>
      </c>
      <c r="P26" s="121"/>
      <c r="Q26" s="121"/>
      <c r="R26" s="122"/>
      <c r="S26" s="185" t="s">
        <v>41</v>
      </c>
      <c r="T26" s="186"/>
      <c r="U26" s="192" t="s">
        <v>34</v>
      </c>
      <c r="V26" s="193"/>
      <c r="W26" s="190" t="s">
        <v>41</v>
      </c>
      <c r="X26" s="191"/>
    </row>
    <row r="27" spans="1:38" ht="18" customHeight="1" thickBot="1">
      <c r="B27" s="14">
        <v>7</v>
      </c>
      <c r="C27" s="133">
        <f t="shared" si="2"/>
        <v>0.60416666666666663</v>
      </c>
      <c r="D27" s="179"/>
      <c r="E27" s="135" t="s">
        <v>31</v>
      </c>
      <c r="F27" s="136"/>
      <c r="G27" s="116" t="s">
        <v>50</v>
      </c>
      <c r="H27" s="117"/>
      <c r="I27" s="117"/>
      <c r="J27" s="117"/>
      <c r="K27" s="80">
        <v>2</v>
      </c>
      <c r="L27" s="163" t="s">
        <v>12</v>
      </c>
      <c r="M27" s="163" t="s">
        <v>12</v>
      </c>
      <c r="N27" s="81">
        <v>2</v>
      </c>
      <c r="O27" s="117" t="s">
        <v>28</v>
      </c>
      <c r="P27" s="117"/>
      <c r="Q27" s="117"/>
      <c r="R27" s="250"/>
      <c r="S27" s="240" t="s">
        <v>48</v>
      </c>
      <c r="T27" s="241"/>
      <c r="U27" s="241" t="s">
        <v>51</v>
      </c>
      <c r="V27" s="241"/>
      <c r="W27" s="247" t="s">
        <v>48</v>
      </c>
      <c r="X27" s="248"/>
    </row>
    <row r="28" spans="1:38" ht="18" customHeight="1">
      <c r="B28" s="18"/>
      <c r="C28" s="11"/>
      <c r="D28" s="12"/>
      <c r="F28" s="253"/>
      <c r="G28" s="253"/>
      <c r="H28" s="253"/>
      <c r="I28" s="19"/>
    </row>
    <row r="29" spans="1:38" ht="18" customHeight="1" thickBot="1">
      <c r="B29" s="31" t="s">
        <v>54</v>
      </c>
      <c r="C29" s="11"/>
      <c r="D29" s="12"/>
      <c r="E29" s="148" t="s">
        <v>55</v>
      </c>
      <c r="F29" s="148"/>
      <c r="G29" s="148"/>
      <c r="H29" s="148"/>
      <c r="I29" s="148"/>
      <c r="J29" s="148"/>
      <c r="K29" s="148"/>
      <c r="L29" s="148" t="s">
        <v>52</v>
      </c>
      <c r="M29" s="148"/>
      <c r="N29" s="148"/>
      <c r="O29" s="148"/>
      <c r="P29" s="148"/>
      <c r="Q29" s="148"/>
      <c r="R29" s="148"/>
      <c r="S29" s="148"/>
      <c r="T29" s="148"/>
      <c r="U29" s="148"/>
      <c r="V29" s="148"/>
      <c r="W29" s="148"/>
      <c r="X29" s="148"/>
    </row>
    <row r="30" spans="1:38" ht="18" customHeight="1">
      <c r="A30" s="45"/>
      <c r="B30" s="33"/>
      <c r="C30" s="146" t="s">
        <v>6</v>
      </c>
      <c r="D30" s="165"/>
      <c r="E30" s="146" t="s">
        <v>9</v>
      </c>
      <c r="F30" s="164"/>
      <c r="G30" s="146" t="s">
        <v>7</v>
      </c>
      <c r="H30" s="165"/>
      <c r="I30" s="165"/>
      <c r="J30" s="165"/>
      <c r="K30" s="165"/>
      <c r="L30" s="165"/>
      <c r="M30" s="165"/>
      <c r="N30" s="165"/>
      <c r="O30" s="165"/>
      <c r="P30" s="165"/>
      <c r="Q30" s="165"/>
      <c r="R30" s="164"/>
      <c r="S30" s="144" t="s">
        <v>8</v>
      </c>
      <c r="T30" s="145"/>
      <c r="U30" s="144" t="s">
        <v>11</v>
      </c>
      <c r="V30" s="145"/>
      <c r="W30" s="146" t="s">
        <v>10</v>
      </c>
      <c r="X30" s="147"/>
    </row>
    <row r="31" spans="1:38" ht="18" customHeight="1">
      <c r="A31" s="45"/>
      <c r="B31" s="87">
        <v>1</v>
      </c>
      <c r="C31" s="201">
        <v>0.41666666666666669</v>
      </c>
      <c r="D31" s="237"/>
      <c r="E31" s="125" t="s">
        <v>32</v>
      </c>
      <c r="F31" s="126"/>
      <c r="G31" s="150" t="s">
        <v>23</v>
      </c>
      <c r="H31" s="151"/>
      <c r="I31" s="151"/>
      <c r="J31" s="151"/>
      <c r="K31" s="88">
        <v>0</v>
      </c>
      <c r="L31" s="182" t="s">
        <v>12</v>
      </c>
      <c r="M31" s="182"/>
      <c r="N31" s="89">
        <v>3</v>
      </c>
      <c r="O31" s="152" t="s">
        <v>57</v>
      </c>
      <c r="P31" s="152"/>
      <c r="Q31" s="152"/>
      <c r="R31" s="153"/>
      <c r="S31" s="252" t="s">
        <v>42</v>
      </c>
      <c r="T31" s="246"/>
      <c r="U31" s="245" t="s">
        <v>41</v>
      </c>
      <c r="V31" s="246"/>
      <c r="W31" s="226" t="str">
        <f t="shared" ref="W31:W36" si="3">S31</f>
        <v>宮崎サンキッズ</v>
      </c>
      <c r="X31" s="227"/>
      <c r="Z31" s="84"/>
      <c r="AA31" s="84"/>
      <c r="AB31" s="84"/>
      <c r="AC31" s="84"/>
      <c r="AD31" s="84"/>
      <c r="AE31" s="84"/>
      <c r="AF31" s="84"/>
      <c r="AG31" s="84"/>
      <c r="AH31" s="84"/>
    </row>
    <row r="32" spans="1:38" ht="18" customHeight="1">
      <c r="A32" s="45"/>
      <c r="B32" s="13">
        <v>2</v>
      </c>
      <c r="C32" s="138">
        <f>C31+$AA$20</f>
        <v>0.4513888888888889</v>
      </c>
      <c r="D32" s="160"/>
      <c r="E32" s="127" t="s">
        <v>31</v>
      </c>
      <c r="F32" s="128"/>
      <c r="G32" s="142" t="s">
        <v>56</v>
      </c>
      <c r="H32" s="121"/>
      <c r="I32" s="121"/>
      <c r="J32" s="121"/>
      <c r="K32" s="78">
        <v>0</v>
      </c>
      <c r="L32" s="120" t="s">
        <v>12</v>
      </c>
      <c r="M32" s="120" t="s">
        <v>12</v>
      </c>
      <c r="N32" s="79">
        <v>0</v>
      </c>
      <c r="O32" s="121" t="s">
        <v>50</v>
      </c>
      <c r="P32" s="121"/>
      <c r="Q32" s="121"/>
      <c r="R32" s="122"/>
      <c r="S32" s="249" t="s">
        <v>35</v>
      </c>
      <c r="T32" s="184"/>
      <c r="U32" s="223" t="s">
        <v>44</v>
      </c>
      <c r="V32" s="143"/>
      <c r="W32" s="224" t="str">
        <f t="shared" si="3"/>
        <v>Jr.チャンプSC</v>
      </c>
      <c r="X32" s="225"/>
      <c r="Z32" s="84"/>
      <c r="AA32" s="84"/>
      <c r="AB32" s="84"/>
      <c r="AC32" s="84"/>
      <c r="AD32" s="84"/>
      <c r="AE32" s="84"/>
      <c r="AF32" s="84"/>
      <c r="AG32" s="84"/>
      <c r="AH32" s="84"/>
    </row>
    <row r="33" spans="1:34" ht="18" customHeight="1">
      <c r="A33" s="45"/>
      <c r="B33" s="13">
        <v>3</v>
      </c>
      <c r="C33" s="138">
        <f>C32+$AA$20</f>
        <v>0.4861111111111111</v>
      </c>
      <c r="D33" s="160"/>
      <c r="E33" s="217" t="s">
        <v>32</v>
      </c>
      <c r="F33" s="218"/>
      <c r="G33" s="142" t="s">
        <v>57</v>
      </c>
      <c r="H33" s="121"/>
      <c r="I33" s="121"/>
      <c r="J33" s="121"/>
      <c r="K33" s="78">
        <v>0</v>
      </c>
      <c r="L33" s="120" t="s">
        <v>12</v>
      </c>
      <c r="M33" s="120" t="s">
        <v>12</v>
      </c>
      <c r="N33" s="82">
        <v>1</v>
      </c>
      <c r="O33" s="121" t="s">
        <v>64</v>
      </c>
      <c r="P33" s="121"/>
      <c r="Q33" s="121"/>
      <c r="R33" s="122"/>
      <c r="S33" s="223" t="s">
        <v>45</v>
      </c>
      <c r="T33" s="143"/>
      <c r="U33" s="142" t="s">
        <v>42</v>
      </c>
      <c r="V33" s="143"/>
      <c r="W33" s="224" t="str">
        <f t="shared" si="3"/>
        <v>向丘SC</v>
      </c>
      <c r="X33" s="225"/>
      <c r="Z33" s="84"/>
      <c r="AA33" s="84"/>
      <c r="AB33" s="84"/>
      <c r="AC33" s="84"/>
      <c r="AD33" s="84"/>
      <c r="AE33" s="84"/>
      <c r="AF33" s="84"/>
      <c r="AG33" s="84"/>
      <c r="AH33" s="84"/>
    </row>
    <row r="34" spans="1:34" ht="18" customHeight="1">
      <c r="A34" s="45"/>
      <c r="B34" s="13">
        <v>4</v>
      </c>
      <c r="C34" s="138">
        <f>C33+$AA$20</f>
        <v>0.52083333333333337</v>
      </c>
      <c r="D34" s="160"/>
      <c r="E34" s="217" t="s">
        <v>31</v>
      </c>
      <c r="F34" s="218"/>
      <c r="G34" s="142" t="s">
        <v>56</v>
      </c>
      <c r="H34" s="121"/>
      <c r="I34" s="121"/>
      <c r="J34" s="121"/>
      <c r="K34" s="78">
        <v>2</v>
      </c>
      <c r="L34" s="120" t="s">
        <v>12</v>
      </c>
      <c r="M34" s="120" t="s">
        <v>12</v>
      </c>
      <c r="N34" s="82">
        <v>2</v>
      </c>
      <c r="O34" s="121" t="s">
        <v>47</v>
      </c>
      <c r="P34" s="121"/>
      <c r="Q34" s="121"/>
      <c r="R34" s="122"/>
      <c r="S34" s="142" t="s">
        <v>44</v>
      </c>
      <c r="T34" s="143"/>
      <c r="U34" s="183" t="s">
        <v>58</v>
      </c>
      <c r="V34" s="184"/>
      <c r="W34" s="224" t="str">
        <f t="shared" si="3"/>
        <v>FC土橋</v>
      </c>
      <c r="X34" s="225"/>
      <c r="Z34" s="84"/>
      <c r="AA34" s="84"/>
      <c r="AB34" s="84"/>
      <c r="AC34" s="84"/>
      <c r="AD34" s="84"/>
      <c r="AE34" s="84"/>
      <c r="AF34" s="84"/>
      <c r="AG34" s="84"/>
      <c r="AH34" s="84"/>
    </row>
    <row r="35" spans="1:34" ht="18" customHeight="1">
      <c r="A35" s="45"/>
      <c r="B35" s="13">
        <v>5</v>
      </c>
      <c r="C35" s="138">
        <f>C34+$AA$20</f>
        <v>0.55555555555555558</v>
      </c>
      <c r="D35" s="160"/>
      <c r="E35" s="217" t="s">
        <v>32</v>
      </c>
      <c r="F35" s="218"/>
      <c r="G35" s="142" t="s">
        <v>23</v>
      </c>
      <c r="H35" s="121"/>
      <c r="I35" s="121"/>
      <c r="J35" s="121"/>
      <c r="K35" s="78">
        <v>0</v>
      </c>
      <c r="L35" s="120" t="s">
        <v>12</v>
      </c>
      <c r="M35" s="120" t="s">
        <v>12</v>
      </c>
      <c r="N35" s="82">
        <v>3</v>
      </c>
      <c r="O35" s="121" t="s">
        <v>64</v>
      </c>
      <c r="P35" s="121"/>
      <c r="Q35" s="121"/>
      <c r="R35" s="122"/>
      <c r="S35" s="142" t="s">
        <v>41</v>
      </c>
      <c r="T35" s="143"/>
      <c r="U35" s="223" t="s">
        <v>45</v>
      </c>
      <c r="V35" s="143"/>
      <c r="W35" s="224" t="str">
        <f t="shared" si="3"/>
        <v>菅生SC</v>
      </c>
      <c r="X35" s="225"/>
      <c r="Z35" s="84"/>
      <c r="AA35" s="84"/>
      <c r="AB35" s="84"/>
      <c r="AC35" s="84"/>
      <c r="AD35" s="84"/>
      <c r="AE35" s="84"/>
      <c r="AF35" s="84"/>
      <c r="AG35" s="84"/>
      <c r="AH35" s="84"/>
    </row>
    <row r="36" spans="1:34" ht="18" customHeight="1" thickBot="1">
      <c r="A36" s="45"/>
      <c r="B36" s="14">
        <v>6</v>
      </c>
      <c r="C36" s="133">
        <f>C35+$AA$20</f>
        <v>0.59027777777777779</v>
      </c>
      <c r="D36" s="179"/>
      <c r="E36" s="180" t="s">
        <v>31</v>
      </c>
      <c r="F36" s="181"/>
      <c r="G36" s="116" t="s">
        <v>50</v>
      </c>
      <c r="H36" s="117"/>
      <c r="I36" s="117"/>
      <c r="J36" s="117"/>
      <c r="K36" s="80">
        <v>8</v>
      </c>
      <c r="L36" s="163" t="s">
        <v>12</v>
      </c>
      <c r="M36" s="163" t="s">
        <v>12</v>
      </c>
      <c r="N36" s="83">
        <v>0</v>
      </c>
      <c r="O36" s="117" t="s">
        <v>47</v>
      </c>
      <c r="P36" s="117"/>
      <c r="Q36" s="117"/>
      <c r="R36" s="250"/>
      <c r="S36" s="167" t="s">
        <v>58</v>
      </c>
      <c r="T36" s="168"/>
      <c r="U36" s="169" t="s">
        <v>35</v>
      </c>
      <c r="V36" s="170"/>
      <c r="W36" s="171" t="str">
        <f t="shared" si="3"/>
        <v>富士見台FC</v>
      </c>
      <c r="X36" s="172"/>
      <c r="Z36" s="84"/>
      <c r="AA36" s="84"/>
      <c r="AB36" s="84"/>
      <c r="AC36" s="84"/>
      <c r="AD36" s="84"/>
      <c r="AE36" s="84"/>
      <c r="AF36" s="84"/>
      <c r="AG36" s="84"/>
      <c r="AH36" s="84"/>
    </row>
    <row r="37" spans="1:34" ht="18" customHeight="1">
      <c r="A37" s="45"/>
      <c r="B37" s="46"/>
      <c r="C37" s="236"/>
      <c r="D37" s="236"/>
      <c r="E37" s="123"/>
      <c r="F37" s="123"/>
      <c r="G37" s="259"/>
      <c r="H37" s="259"/>
      <c r="I37" s="259"/>
      <c r="J37" s="47"/>
      <c r="K37" s="48"/>
      <c r="L37" s="48"/>
      <c r="M37" s="123"/>
      <c r="N37" s="124"/>
      <c r="O37" s="124"/>
      <c r="P37" s="124"/>
      <c r="Q37" s="124"/>
      <c r="R37" s="124"/>
      <c r="S37" s="123"/>
      <c r="T37" s="244"/>
      <c r="U37" s="123"/>
      <c r="V37" s="244"/>
      <c r="W37" s="123"/>
      <c r="X37" s="244"/>
      <c r="Z37" s="84"/>
      <c r="AA37" s="84"/>
      <c r="AB37" s="84"/>
      <c r="AC37" s="84"/>
      <c r="AD37" s="84"/>
      <c r="AE37" s="84"/>
      <c r="AF37" s="84"/>
      <c r="AG37" s="84"/>
      <c r="AH37" s="84"/>
    </row>
    <row r="38" spans="1:34" ht="18" customHeight="1" thickBot="1">
      <c r="B38" s="31" t="s">
        <v>59</v>
      </c>
      <c r="C38" s="11"/>
      <c r="D38" s="12"/>
      <c r="E38" s="148" t="s">
        <v>55</v>
      </c>
      <c r="F38" s="148"/>
      <c r="G38" s="148"/>
      <c r="H38" s="148"/>
      <c r="I38" s="148"/>
      <c r="J38" s="148"/>
      <c r="K38" s="148"/>
      <c r="L38" s="149" t="s">
        <v>60</v>
      </c>
      <c r="M38" s="149"/>
      <c r="N38" s="149"/>
      <c r="O38" s="149"/>
      <c r="P38" s="149"/>
      <c r="Q38" s="149"/>
      <c r="R38" s="149"/>
      <c r="S38" s="149"/>
      <c r="T38" s="2"/>
      <c r="Z38" s="84"/>
      <c r="AA38" s="84"/>
      <c r="AB38" s="84"/>
      <c r="AC38" s="84"/>
      <c r="AD38" s="84"/>
      <c r="AE38" s="84"/>
      <c r="AF38" s="84"/>
      <c r="AG38" s="84"/>
      <c r="AH38" s="84"/>
    </row>
    <row r="39" spans="1:34" ht="18" customHeight="1">
      <c r="B39" s="33"/>
      <c r="C39" s="146" t="s">
        <v>6</v>
      </c>
      <c r="D39" s="164"/>
      <c r="E39" s="146" t="s">
        <v>9</v>
      </c>
      <c r="F39" s="164"/>
      <c r="G39" s="146" t="s">
        <v>7</v>
      </c>
      <c r="H39" s="165"/>
      <c r="I39" s="165"/>
      <c r="J39" s="165"/>
      <c r="K39" s="165"/>
      <c r="L39" s="165"/>
      <c r="M39" s="165"/>
      <c r="N39" s="165"/>
      <c r="O39" s="165"/>
      <c r="P39" s="165"/>
      <c r="Q39" s="165"/>
      <c r="R39" s="164"/>
      <c r="S39" s="144" t="s">
        <v>8</v>
      </c>
      <c r="T39" s="145"/>
      <c r="U39" s="144" t="s">
        <v>11</v>
      </c>
      <c r="V39" s="145"/>
      <c r="W39" s="146" t="s">
        <v>10</v>
      </c>
      <c r="X39" s="147"/>
      <c r="Z39" s="84"/>
      <c r="AA39" s="84"/>
      <c r="AB39" s="84"/>
      <c r="AC39" s="84"/>
      <c r="AD39" s="84"/>
      <c r="AE39" s="84"/>
      <c r="AF39" s="84"/>
      <c r="AG39" s="84"/>
      <c r="AH39" s="84"/>
    </row>
    <row r="40" spans="1:34" ht="18" customHeight="1">
      <c r="A40" s="45"/>
      <c r="B40" s="87">
        <v>1</v>
      </c>
      <c r="C40" s="242">
        <v>0.39583333333333331</v>
      </c>
      <c r="D40" s="243"/>
      <c r="E40" s="129" t="s">
        <v>32</v>
      </c>
      <c r="F40" s="130"/>
      <c r="G40" s="150" t="s">
        <v>30</v>
      </c>
      <c r="H40" s="151"/>
      <c r="I40" s="151"/>
      <c r="J40" s="151"/>
      <c r="K40" s="88">
        <v>1</v>
      </c>
      <c r="L40" s="182" t="s">
        <v>12</v>
      </c>
      <c r="M40" s="182"/>
      <c r="N40" s="89">
        <v>2</v>
      </c>
      <c r="O40" s="152" t="s">
        <v>64</v>
      </c>
      <c r="P40" s="152"/>
      <c r="Q40" s="152"/>
      <c r="R40" s="153"/>
      <c r="S40" s="150" t="s">
        <v>36</v>
      </c>
      <c r="T40" s="254"/>
      <c r="U40" s="257" t="s">
        <v>34</v>
      </c>
      <c r="V40" s="258"/>
      <c r="W40" s="238" t="s">
        <v>36</v>
      </c>
      <c r="X40" s="239"/>
      <c r="Z40" s="84"/>
      <c r="AA40" s="84"/>
      <c r="AB40" s="84"/>
      <c r="AC40" s="84"/>
      <c r="AD40" s="84"/>
      <c r="AE40" s="84"/>
      <c r="AF40" s="84"/>
      <c r="AG40" s="84"/>
      <c r="AH40" s="84"/>
    </row>
    <row r="41" spans="1:34" ht="18" customHeight="1">
      <c r="B41" s="13">
        <v>2</v>
      </c>
      <c r="C41" s="203">
        <f t="shared" ref="C41:C46" si="4">C40+$AA$20</f>
        <v>0.43055555555555552</v>
      </c>
      <c r="D41" s="204"/>
      <c r="E41" s="194" t="s">
        <v>31</v>
      </c>
      <c r="F41" s="195"/>
      <c r="G41" s="142" t="s">
        <v>27</v>
      </c>
      <c r="H41" s="121"/>
      <c r="I41" s="121"/>
      <c r="J41" s="121"/>
      <c r="K41" s="78">
        <v>7</v>
      </c>
      <c r="L41" s="120" t="s">
        <v>12</v>
      </c>
      <c r="M41" s="120" t="s">
        <v>12</v>
      </c>
      <c r="N41" s="79">
        <v>0</v>
      </c>
      <c r="O41" s="118" t="s">
        <v>28</v>
      </c>
      <c r="P41" s="118"/>
      <c r="Q41" s="118"/>
      <c r="R41" s="119"/>
      <c r="S41" s="142" t="s">
        <v>48</v>
      </c>
      <c r="T41" s="143"/>
      <c r="U41" s="183" t="s">
        <v>58</v>
      </c>
      <c r="V41" s="119"/>
      <c r="W41" s="154" t="s">
        <v>48</v>
      </c>
      <c r="X41" s="155"/>
      <c r="Z41" s="84"/>
      <c r="AA41" s="84"/>
      <c r="AB41" s="84"/>
      <c r="AC41" s="84"/>
      <c r="AD41" s="84"/>
      <c r="AE41" s="84"/>
      <c r="AF41" s="84"/>
      <c r="AG41" s="84"/>
      <c r="AH41" s="84"/>
    </row>
    <row r="42" spans="1:34" ht="18" customHeight="1">
      <c r="B42" s="13">
        <v>3</v>
      </c>
      <c r="C42" s="203">
        <f t="shared" si="4"/>
        <v>0.46527777777777773</v>
      </c>
      <c r="D42" s="204"/>
      <c r="E42" s="234" t="s">
        <v>32</v>
      </c>
      <c r="F42" s="235"/>
      <c r="G42" s="142" t="s">
        <v>23</v>
      </c>
      <c r="H42" s="121"/>
      <c r="I42" s="121"/>
      <c r="J42" s="121"/>
      <c r="K42" s="78">
        <v>0</v>
      </c>
      <c r="L42" s="120" t="s">
        <v>12</v>
      </c>
      <c r="M42" s="120" t="s">
        <v>12</v>
      </c>
      <c r="N42" s="82">
        <v>3</v>
      </c>
      <c r="O42" s="118" t="s">
        <v>49</v>
      </c>
      <c r="P42" s="118"/>
      <c r="Q42" s="118"/>
      <c r="R42" s="119"/>
      <c r="S42" s="183" t="s">
        <v>58</v>
      </c>
      <c r="T42" s="119"/>
      <c r="U42" s="142" t="s">
        <v>36</v>
      </c>
      <c r="V42" s="196"/>
      <c r="W42" s="154" t="s">
        <v>58</v>
      </c>
      <c r="X42" s="155"/>
      <c r="AD42" s="84"/>
      <c r="AE42" s="84"/>
      <c r="AF42" s="84"/>
      <c r="AG42" s="84"/>
      <c r="AH42" s="84"/>
    </row>
    <row r="43" spans="1:34" ht="18" customHeight="1">
      <c r="B43" s="13">
        <v>4</v>
      </c>
      <c r="C43" s="203">
        <f t="shared" si="4"/>
        <v>0.49999999999999994</v>
      </c>
      <c r="D43" s="204"/>
      <c r="E43" s="194" t="s">
        <v>31</v>
      </c>
      <c r="F43" s="195"/>
      <c r="G43" s="142" t="s">
        <v>56</v>
      </c>
      <c r="H43" s="121"/>
      <c r="I43" s="121"/>
      <c r="J43" s="121"/>
      <c r="K43" s="78">
        <v>0</v>
      </c>
      <c r="L43" s="120" t="s">
        <v>12</v>
      </c>
      <c r="M43" s="120" t="s">
        <v>12</v>
      </c>
      <c r="N43" s="82">
        <v>1</v>
      </c>
      <c r="O43" s="118" t="s">
        <v>27</v>
      </c>
      <c r="P43" s="118"/>
      <c r="Q43" s="118"/>
      <c r="R43" s="119"/>
      <c r="S43" s="197" t="s">
        <v>51</v>
      </c>
      <c r="T43" s="196"/>
      <c r="U43" s="142" t="s">
        <v>48</v>
      </c>
      <c r="V43" s="143"/>
      <c r="W43" s="154" t="s">
        <v>51</v>
      </c>
      <c r="X43" s="155"/>
      <c r="AB43" s="84"/>
      <c r="AC43" s="84"/>
      <c r="AD43" s="84"/>
      <c r="AE43" s="84"/>
      <c r="AF43" s="84"/>
      <c r="AG43" s="84"/>
      <c r="AH43" s="84"/>
    </row>
    <row r="44" spans="1:34" ht="18" customHeight="1">
      <c r="B44" s="13">
        <v>5</v>
      </c>
      <c r="C44" s="203">
        <f t="shared" si="4"/>
        <v>0.53472222222222221</v>
      </c>
      <c r="D44" s="204"/>
      <c r="E44" s="234" t="s">
        <v>32</v>
      </c>
      <c r="F44" s="235"/>
      <c r="G44" s="142" t="s">
        <v>29</v>
      </c>
      <c r="H44" s="121"/>
      <c r="I44" s="121"/>
      <c r="J44" s="121"/>
      <c r="K44" s="78">
        <v>0</v>
      </c>
      <c r="L44" s="120" t="s">
        <v>12</v>
      </c>
      <c r="M44" s="120" t="s">
        <v>12</v>
      </c>
      <c r="N44" s="82">
        <v>1</v>
      </c>
      <c r="O44" s="118" t="s">
        <v>61</v>
      </c>
      <c r="P44" s="118"/>
      <c r="Q44" s="118"/>
      <c r="R44" s="119"/>
      <c r="S44" s="142" t="s">
        <v>42</v>
      </c>
      <c r="T44" s="143"/>
      <c r="U44" s="183" t="s">
        <v>35</v>
      </c>
      <c r="V44" s="119"/>
      <c r="W44" s="154" t="s">
        <v>42</v>
      </c>
      <c r="X44" s="155"/>
      <c r="Z44" s="84"/>
      <c r="AA44" s="84"/>
      <c r="AB44" s="85"/>
      <c r="AC44" s="85"/>
      <c r="AD44" s="84"/>
      <c r="AE44" s="84"/>
      <c r="AF44" s="84"/>
      <c r="AG44" s="84"/>
      <c r="AH44" s="84"/>
    </row>
    <row r="45" spans="1:34" ht="18" customHeight="1">
      <c r="B45" s="13">
        <v>6</v>
      </c>
      <c r="C45" s="203">
        <f t="shared" si="4"/>
        <v>0.56944444444444442</v>
      </c>
      <c r="D45" s="204"/>
      <c r="E45" s="194" t="s">
        <v>31</v>
      </c>
      <c r="F45" s="195"/>
      <c r="G45" s="142" t="s">
        <v>56</v>
      </c>
      <c r="H45" s="121"/>
      <c r="I45" s="121"/>
      <c r="J45" s="121"/>
      <c r="K45" s="78">
        <v>0</v>
      </c>
      <c r="L45" s="120" t="s">
        <v>12</v>
      </c>
      <c r="M45" s="120" t="s">
        <v>12</v>
      </c>
      <c r="N45" s="82">
        <v>0</v>
      </c>
      <c r="O45" s="118" t="s">
        <v>28</v>
      </c>
      <c r="P45" s="118"/>
      <c r="Q45" s="118"/>
      <c r="R45" s="119"/>
      <c r="S45" s="183" t="s">
        <v>35</v>
      </c>
      <c r="T45" s="119"/>
      <c r="U45" s="197" t="s">
        <v>51</v>
      </c>
      <c r="V45" s="196"/>
      <c r="W45" s="154" t="s">
        <v>35</v>
      </c>
      <c r="X45" s="155"/>
      <c r="Z45" s="84"/>
      <c r="AA45" s="84"/>
      <c r="AB45" s="84"/>
      <c r="AC45" s="84"/>
      <c r="AD45" s="84"/>
      <c r="AE45" s="84"/>
      <c r="AF45" s="84"/>
      <c r="AG45" s="84"/>
      <c r="AH45" s="84"/>
    </row>
    <row r="46" spans="1:34" ht="18" customHeight="1" thickBot="1">
      <c r="B46" s="14">
        <v>7</v>
      </c>
      <c r="C46" s="230">
        <f t="shared" si="4"/>
        <v>0.60416666666666663</v>
      </c>
      <c r="D46" s="231"/>
      <c r="E46" s="232" t="s">
        <v>32</v>
      </c>
      <c r="F46" s="233"/>
      <c r="G46" s="116" t="s">
        <v>61</v>
      </c>
      <c r="H46" s="117"/>
      <c r="I46" s="117"/>
      <c r="J46" s="117"/>
      <c r="K46" s="80">
        <v>2</v>
      </c>
      <c r="L46" s="163" t="s">
        <v>12</v>
      </c>
      <c r="M46" s="163" t="s">
        <v>12</v>
      </c>
      <c r="N46" s="86">
        <v>0</v>
      </c>
      <c r="O46" s="161" t="s">
        <v>23</v>
      </c>
      <c r="P46" s="161"/>
      <c r="Q46" s="161"/>
      <c r="R46" s="162"/>
      <c r="S46" s="167" t="s">
        <v>34</v>
      </c>
      <c r="T46" s="168"/>
      <c r="U46" s="198" t="s">
        <v>42</v>
      </c>
      <c r="V46" s="162"/>
      <c r="W46" s="199" t="s">
        <v>34</v>
      </c>
      <c r="X46" s="200"/>
      <c r="Z46" s="84"/>
      <c r="AA46" s="84"/>
      <c r="AB46" s="84"/>
      <c r="AC46" s="84"/>
      <c r="AD46" s="84"/>
      <c r="AE46" s="84"/>
      <c r="AF46" s="84"/>
      <c r="AG46" s="84"/>
      <c r="AH46" s="84"/>
    </row>
    <row r="47" spans="1:34" ht="18" customHeight="1">
      <c r="B47" s="50"/>
      <c r="C47" s="51"/>
      <c r="D47" s="51"/>
      <c r="E47" s="52"/>
      <c r="F47" s="52"/>
      <c r="G47" s="53"/>
      <c r="H47" s="53"/>
      <c r="I47" s="53"/>
      <c r="J47" s="54"/>
      <c r="K47" s="55"/>
      <c r="L47" s="55"/>
      <c r="M47" s="52"/>
      <c r="N47" s="56"/>
      <c r="O47" s="56"/>
      <c r="P47" s="56"/>
      <c r="Q47" s="56"/>
      <c r="R47" s="56"/>
      <c r="S47" s="57"/>
      <c r="T47" s="57"/>
      <c r="U47" s="57"/>
      <c r="V47" s="57"/>
      <c r="W47" s="57"/>
      <c r="X47" s="57"/>
      <c r="Z47" s="84"/>
      <c r="AA47" s="84"/>
      <c r="AB47" s="84"/>
      <c r="AC47" s="84"/>
      <c r="AD47" s="84"/>
      <c r="AE47" s="84"/>
      <c r="AF47" s="84"/>
      <c r="AG47" s="84"/>
      <c r="AH47" s="84"/>
    </row>
    <row r="48" spans="1:34" ht="18" customHeight="1" thickBot="1">
      <c r="B48" s="58" t="s">
        <v>78</v>
      </c>
      <c r="C48" s="59"/>
      <c r="D48" s="60"/>
      <c r="E48" s="148" t="s">
        <v>63</v>
      </c>
      <c r="F48" s="148"/>
      <c r="G48" s="148"/>
      <c r="H48" s="148"/>
      <c r="I48" s="148"/>
      <c r="J48" s="148"/>
      <c r="K48" s="148"/>
      <c r="L48" s="149" t="s">
        <v>52</v>
      </c>
      <c r="M48" s="149"/>
      <c r="N48" s="149"/>
      <c r="O48" s="149"/>
      <c r="P48" s="149"/>
      <c r="Q48" s="149"/>
      <c r="R48" s="149"/>
      <c r="S48" s="149"/>
      <c r="T48" s="61"/>
      <c r="U48" s="62"/>
      <c r="V48" s="62"/>
      <c r="W48" s="62"/>
      <c r="X48" s="62"/>
      <c r="Z48" s="84"/>
      <c r="AA48" s="84"/>
      <c r="AB48" s="84"/>
      <c r="AC48" s="84"/>
      <c r="AD48" s="84"/>
      <c r="AE48" s="84"/>
      <c r="AF48" s="84"/>
      <c r="AG48" s="84"/>
      <c r="AH48" s="84"/>
    </row>
    <row r="49" spans="2:34" ht="18" customHeight="1">
      <c r="B49" s="33"/>
      <c r="C49" s="146" t="s">
        <v>6</v>
      </c>
      <c r="D49" s="164"/>
      <c r="E49" s="146" t="s">
        <v>9</v>
      </c>
      <c r="F49" s="164"/>
      <c r="G49" s="146" t="s">
        <v>7</v>
      </c>
      <c r="H49" s="165"/>
      <c r="I49" s="165"/>
      <c r="J49" s="165"/>
      <c r="K49" s="165"/>
      <c r="L49" s="165"/>
      <c r="M49" s="165"/>
      <c r="N49" s="165"/>
      <c r="O49" s="165"/>
      <c r="P49" s="165"/>
      <c r="Q49" s="165"/>
      <c r="R49" s="164"/>
      <c r="S49" s="144" t="s">
        <v>8</v>
      </c>
      <c r="T49" s="145"/>
      <c r="U49" s="144" t="s">
        <v>11</v>
      </c>
      <c r="V49" s="145"/>
      <c r="W49" s="146" t="s">
        <v>10</v>
      </c>
      <c r="X49" s="147"/>
      <c r="Z49" s="84"/>
      <c r="AA49" s="84"/>
      <c r="AB49" s="84"/>
      <c r="AC49" s="84"/>
      <c r="AD49" s="84"/>
      <c r="AE49" s="84"/>
      <c r="AF49" s="84"/>
      <c r="AG49" s="84"/>
      <c r="AH49" s="84"/>
    </row>
    <row r="50" spans="2:34" ht="18" customHeight="1">
      <c r="B50" s="90">
        <v>1</v>
      </c>
      <c r="C50" s="201">
        <v>0.41666666666666669</v>
      </c>
      <c r="D50" s="202"/>
      <c r="E50" s="255" t="s">
        <v>17</v>
      </c>
      <c r="F50" s="256"/>
      <c r="G50" s="142" t="s">
        <v>29</v>
      </c>
      <c r="H50" s="121"/>
      <c r="I50" s="121"/>
      <c r="J50" s="121"/>
      <c r="K50" s="88">
        <v>4</v>
      </c>
      <c r="L50" s="120" t="s">
        <v>12</v>
      </c>
      <c r="M50" s="120" t="s">
        <v>12</v>
      </c>
      <c r="N50" s="88">
        <v>2</v>
      </c>
      <c r="O50" s="118" t="s">
        <v>28</v>
      </c>
      <c r="P50" s="118"/>
      <c r="Q50" s="118"/>
      <c r="R50" s="119"/>
      <c r="S50" s="197" t="s">
        <v>51</v>
      </c>
      <c r="T50" s="196"/>
      <c r="U50" s="245" t="s">
        <v>41</v>
      </c>
      <c r="V50" s="246"/>
      <c r="W50" s="154" t="s">
        <v>51</v>
      </c>
      <c r="X50" s="155"/>
      <c r="Z50" s="84"/>
      <c r="AA50" s="84"/>
      <c r="AB50" s="84"/>
      <c r="AC50" s="84"/>
      <c r="AD50" s="84"/>
      <c r="AE50" s="84"/>
      <c r="AF50" s="84"/>
      <c r="AG50" s="84"/>
      <c r="AH50" s="84"/>
    </row>
    <row r="51" spans="2:34" ht="18" customHeight="1">
      <c r="B51" s="16">
        <v>2</v>
      </c>
      <c r="C51" s="138">
        <v>0.45833333333333331</v>
      </c>
      <c r="D51" s="160"/>
      <c r="E51" s="127" t="s">
        <v>17</v>
      </c>
      <c r="F51" s="128"/>
      <c r="G51" s="142" t="s">
        <v>77</v>
      </c>
      <c r="H51" s="121"/>
      <c r="I51" s="121"/>
      <c r="J51" s="121"/>
      <c r="K51" s="78">
        <v>0</v>
      </c>
      <c r="L51" s="120" t="s">
        <v>12</v>
      </c>
      <c r="M51" s="120" t="s">
        <v>12</v>
      </c>
      <c r="N51" s="78">
        <v>1</v>
      </c>
      <c r="O51" s="118" t="s">
        <v>61</v>
      </c>
      <c r="P51" s="118"/>
      <c r="Q51" s="118"/>
      <c r="R51" s="119"/>
      <c r="S51" s="192" t="s">
        <v>34</v>
      </c>
      <c r="T51" s="193"/>
      <c r="U51" s="183" t="s">
        <v>58</v>
      </c>
      <c r="V51" s="119"/>
      <c r="W51" s="190" t="s">
        <v>34</v>
      </c>
      <c r="X51" s="191"/>
      <c r="Z51" s="84"/>
      <c r="AA51" s="84"/>
      <c r="AB51" s="84"/>
      <c r="AC51" s="84"/>
      <c r="AD51" s="84"/>
      <c r="AE51" s="84"/>
      <c r="AF51" s="84"/>
      <c r="AG51" s="84"/>
      <c r="AH51" s="84"/>
    </row>
    <row r="52" spans="2:34" ht="18" customHeight="1">
      <c r="B52" s="16">
        <v>3</v>
      </c>
      <c r="C52" s="138">
        <v>0.5</v>
      </c>
      <c r="D52" s="160"/>
      <c r="E52" s="127" t="s">
        <v>18</v>
      </c>
      <c r="F52" s="128"/>
      <c r="G52" s="142" t="s">
        <v>27</v>
      </c>
      <c r="H52" s="121"/>
      <c r="I52" s="121"/>
      <c r="J52" s="121"/>
      <c r="K52" s="78">
        <v>1</v>
      </c>
      <c r="L52" s="120" t="s">
        <v>12</v>
      </c>
      <c r="M52" s="120" t="s">
        <v>12</v>
      </c>
      <c r="N52" s="78">
        <v>0</v>
      </c>
      <c r="O52" s="118" t="s">
        <v>58</v>
      </c>
      <c r="P52" s="118"/>
      <c r="Q52" s="118"/>
      <c r="R52" s="119"/>
      <c r="S52" s="131" t="s">
        <v>38</v>
      </c>
      <c r="T52" s="141"/>
      <c r="U52" s="131" t="s">
        <v>38</v>
      </c>
      <c r="V52" s="141"/>
      <c r="W52" s="131" t="s">
        <v>38</v>
      </c>
      <c r="X52" s="132"/>
      <c r="Z52" s="84"/>
      <c r="AA52" s="84"/>
      <c r="AB52" s="84"/>
      <c r="AC52" s="84"/>
      <c r="AD52" s="84"/>
      <c r="AE52" s="84"/>
      <c r="AF52" s="84"/>
      <c r="AG52" s="84"/>
      <c r="AH52" s="84"/>
    </row>
    <row r="53" spans="2:34" ht="18" customHeight="1" thickBot="1">
      <c r="B53" s="14">
        <v>4</v>
      </c>
      <c r="C53" s="138">
        <v>0.54166666666666663</v>
      </c>
      <c r="D53" s="160"/>
      <c r="E53" s="135" t="s">
        <v>18</v>
      </c>
      <c r="F53" s="136"/>
      <c r="G53" s="142" t="s">
        <v>57</v>
      </c>
      <c r="H53" s="121"/>
      <c r="I53" s="121"/>
      <c r="J53" s="121"/>
      <c r="K53" s="80">
        <v>3</v>
      </c>
      <c r="L53" s="163" t="s">
        <v>12</v>
      </c>
      <c r="M53" s="163" t="s">
        <v>12</v>
      </c>
      <c r="N53" s="80">
        <v>0</v>
      </c>
      <c r="O53" s="161" t="s">
        <v>51</v>
      </c>
      <c r="P53" s="161"/>
      <c r="Q53" s="161"/>
      <c r="R53" s="162"/>
      <c r="S53" s="156" t="s">
        <v>38</v>
      </c>
      <c r="T53" s="166"/>
      <c r="U53" s="156" t="s">
        <v>38</v>
      </c>
      <c r="V53" s="166"/>
      <c r="W53" s="156" t="s">
        <v>38</v>
      </c>
      <c r="X53" s="157"/>
      <c r="Z53" s="84"/>
      <c r="AA53" s="84"/>
      <c r="AB53" s="84"/>
      <c r="AC53" s="84"/>
      <c r="AD53" s="84"/>
      <c r="AE53" s="84"/>
      <c r="AF53" s="84"/>
      <c r="AG53" s="84"/>
      <c r="AH53" s="84"/>
    </row>
    <row r="54" spans="2:34" ht="18" customHeight="1">
      <c r="B54" s="50"/>
      <c r="C54" s="51"/>
      <c r="D54" s="51"/>
      <c r="E54" s="52"/>
      <c r="F54" s="52"/>
      <c r="G54" s="53"/>
      <c r="H54" s="53"/>
      <c r="I54" s="53"/>
      <c r="J54" s="54"/>
      <c r="K54" s="55"/>
      <c r="L54" s="55"/>
      <c r="M54" s="52"/>
      <c r="N54" s="56"/>
      <c r="O54" s="56"/>
      <c r="P54" s="56"/>
      <c r="Q54" s="56"/>
      <c r="R54" s="56"/>
      <c r="S54" s="57"/>
      <c r="T54" s="57"/>
      <c r="U54" s="57"/>
      <c r="V54" s="57"/>
      <c r="W54" s="57"/>
      <c r="X54" s="57"/>
    </row>
    <row r="55" spans="2:34" ht="18" customHeight="1" thickBot="1">
      <c r="B55" s="58" t="s">
        <v>75</v>
      </c>
      <c r="C55" s="59"/>
      <c r="D55" s="60"/>
      <c r="E55" s="148" t="s">
        <v>55</v>
      </c>
      <c r="F55" s="148"/>
      <c r="G55" s="148"/>
      <c r="H55" s="148"/>
      <c r="I55" s="148"/>
      <c r="J55" s="148"/>
      <c r="K55" s="148"/>
      <c r="L55" s="149" t="s">
        <v>37</v>
      </c>
      <c r="M55" s="149"/>
      <c r="N55" s="149"/>
      <c r="O55" s="149"/>
      <c r="P55" s="149"/>
      <c r="Q55" s="149"/>
      <c r="R55" s="149"/>
      <c r="S55" s="149"/>
      <c r="T55" s="61"/>
      <c r="U55" s="62"/>
      <c r="V55" s="62"/>
      <c r="W55" s="62"/>
      <c r="X55" s="62"/>
    </row>
    <row r="56" spans="2:34" ht="18" customHeight="1">
      <c r="B56" s="33"/>
      <c r="C56" s="146" t="s">
        <v>6</v>
      </c>
      <c r="D56" s="164"/>
      <c r="E56" s="146" t="s">
        <v>9</v>
      </c>
      <c r="F56" s="164"/>
      <c r="G56" s="146" t="s">
        <v>7</v>
      </c>
      <c r="H56" s="165"/>
      <c r="I56" s="165"/>
      <c r="J56" s="165"/>
      <c r="K56" s="165"/>
      <c r="L56" s="165"/>
      <c r="M56" s="165"/>
      <c r="N56" s="165"/>
      <c r="O56" s="165"/>
      <c r="P56" s="165"/>
      <c r="Q56" s="165"/>
      <c r="R56" s="164"/>
      <c r="S56" s="144" t="s">
        <v>8</v>
      </c>
      <c r="T56" s="145"/>
      <c r="U56" s="144" t="s">
        <v>11</v>
      </c>
      <c r="V56" s="145"/>
      <c r="W56" s="146" t="s">
        <v>10</v>
      </c>
      <c r="X56" s="147"/>
    </row>
    <row r="57" spans="2:34" ht="18" customHeight="1">
      <c r="B57" s="40">
        <v>1</v>
      </c>
      <c r="C57" s="138">
        <v>0.375</v>
      </c>
      <c r="D57" s="139"/>
      <c r="E57" s="158" t="s">
        <v>39</v>
      </c>
      <c r="F57" s="159"/>
      <c r="G57" s="150" t="s">
        <v>58</v>
      </c>
      <c r="H57" s="151"/>
      <c r="I57" s="151"/>
      <c r="J57" s="151"/>
      <c r="K57" s="88"/>
      <c r="L57" s="120" t="s">
        <v>12</v>
      </c>
      <c r="M57" s="120" t="s">
        <v>12</v>
      </c>
      <c r="N57" s="88"/>
      <c r="O57" s="152" t="s">
        <v>51</v>
      </c>
      <c r="P57" s="152"/>
      <c r="Q57" s="152"/>
      <c r="R57" s="153"/>
      <c r="S57" s="131" t="s">
        <v>38</v>
      </c>
      <c r="T57" s="141"/>
      <c r="U57" s="131" t="s">
        <v>38</v>
      </c>
      <c r="V57" s="141"/>
      <c r="W57" s="131" t="s">
        <v>38</v>
      </c>
      <c r="X57" s="132"/>
    </row>
    <row r="58" spans="2:34" ht="18" customHeight="1">
      <c r="B58" s="40">
        <v>2</v>
      </c>
      <c r="C58" s="138">
        <v>0.41666666666666669</v>
      </c>
      <c r="D58" s="139"/>
      <c r="E58" s="127" t="s">
        <v>19</v>
      </c>
      <c r="F58" s="140"/>
      <c r="G58" s="142" t="s">
        <v>36</v>
      </c>
      <c r="H58" s="121"/>
      <c r="I58" s="121"/>
      <c r="J58" s="121"/>
      <c r="K58" s="78"/>
      <c r="L58" s="120" t="s">
        <v>12</v>
      </c>
      <c r="M58" s="120" t="s">
        <v>12</v>
      </c>
      <c r="N58" s="78"/>
      <c r="O58" s="118" t="s">
        <v>44</v>
      </c>
      <c r="P58" s="118"/>
      <c r="Q58" s="118"/>
      <c r="R58" s="119"/>
      <c r="S58" s="131" t="s">
        <v>38</v>
      </c>
      <c r="T58" s="141"/>
      <c r="U58" s="131" t="s">
        <v>38</v>
      </c>
      <c r="V58" s="141"/>
      <c r="W58" s="131" t="s">
        <v>38</v>
      </c>
      <c r="X58" s="132"/>
    </row>
    <row r="59" spans="2:34" ht="18" customHeight="1" thickBot="1">
      <c r="B59" s="14"/>
      <c r="C59" s="133">
        <v>0.45833333333333331</v>
      </c>
      <c r="D59" s="134"/>
      <c r="E59" s="135" t="s">
        <v>20</v>
      </c>
      <c r="F59" s="136"/>
      <c r="G59" s="91"/>
      <c r="H59" s="92"/>
      <c r="I59" s="92"/>
      <c r="J59" s="39"/>
      <c r="K59" s="15"/>
      <c r="L59" s="15"/>
      <c r="M59" s="93"/>
      <c r="N59" s="94"/>
      <c r="O59" s="94"/>
      <c r="P59" s="94"/>
      <c r="Q59" s="94"/>
      <c r="R59" s="95"/>
      <c r="S59" s="135"/>
      <c r="T59" s="136"/>
      <c r="U59" s="135"/>
      <c r="V59" s="136"/>
      <c r="W59" s="135"/>
      <c r="X59" s="137"/>
    </row>
    <row r="60" spans="2:34" ht="18" customHeight="1">
      <c r="B60" s="71"/>
      <c r="C60" s="72"/>
      <c r="D60" s="72"/>
      <c r="E60" s="73"/>
      <c r="F60" s="74"/>
      <c r="G60" s="106"/>
      <c r="H60" s="106"/>
      <c r="I60" s="106"/>
      <c r="J60" s="75"/>
      <c r="K60" s="76"/>
      <c r="L60" s="76"/>
      <c r="M60" s="107"/>
      <c r="N60" s="108"/>
      <c r="O60" s="108"/>
      <c r="P60" s="108"/>
      <c r="Q60" s="108"/>
      <c r="R60" s="108"/>
      <c r="S60" s="73"/>
      <c r="T60" s="74"/>
      <c r="U60" s="73"/>
      <c r="V60" s="74"/>
      <c r="W60" s="73"/>
      <c r="X60" s="74"/>
    </row>
    <row r="61" spans="2:34" ht="18" customHeight="1">
      <c r="B61" s="31" t="s">
        <v>62</v>
      </c>
      <c r="C61" s="11"/>
      <c r="D61" s="12"/>
      <c r="F61" s="63"/>
      <c r="G61" s="19"/>
      <c r="H61" s="19"/>
      <c r="I61" s="19"/>
    </row>
    <row r="62" spans="2:34" ht="14.25">
      <c r="B62" s="30" t="s">
        <v>0</v>
      </c>
      <c r="C62" s="30"/>
    </row>
    <row r="63" spans="2:34">
      <c r="B63" s="49" t="s">
        <v>65</v>
      </c>
      <c r="C63" s="49"/>
      <c r="D63" s="49"/>
      <c r="E63" s="1"/>
      <c r="F63" s="1"/>
      <c r="G63" s="1"/>
      <c r="H63" s="1"/>
      <c r="I63" s="1"/>
      <c r="J63" s="1"/>
      <c r="K63" s="1"/>
      <c r="L63" s="1"/>
      <c r="M63" s="1"/>
      <c r="N63" s="1"/>
      <c r="O63" s="1"/>
      <c r="P63" s="1"/>
      <c r="Q63" s="1"/>
    </row>
    <row r="64" spans="2:34">
      <c r="B64" s="49" t="s">
        <v>66</v>
      </c>
      <c r="C64" s="49"/>
      <c r="D64" s="49"/>
      <c r="E64" s="1"/>
      <c r="F64" s="1"/>
      <c r="G64" s="1"/>
      <c r="H64" s="1"/>
      <c r="I64" s="1"/>
      <c r="J64" s="1"/>
      <c r="K64" s="1"/>
      <c r="L64" s="1"/>
      <c r="M64" s="1"/>
      <c r="N64" s="1"/>
      <c r="O64" s="1"/>
      <c r="P64" s="1"/>
      <c r="Q64" s="1"/>
    </row>
    <row r="65" spans="2:17">
      <c r="B65" s="49" t="s">
        <v>67</v>
      </c>
      <c r="C65" s="49"/>
      <c r="D65" s="49"/>
      <c r="E65" s="1"/>
      <c r="F65" s="1"/>
      <c r="G65" s="1"/>
      <c r="H65" s="1"/>
      <c r="I65" s="1"/>
      <c r="J65" s="1"/>
      <c r="K65" s="1"/>
      <c r="L65" s="1"/>
      <c r="M65" s="1"/>
      <c r="N65" s="1"/>
      <c r="O65" s="1"/>
      <c r="P65" s="1"/>
      <c r="Q65" s="1"/>
    </row>
    <row r="66" spans="2:17">
      <c r="B66" s="49" t="s">
        <v>68</v>
      </c>
      <c r="C66" s="49"/>
      <c r="D66" s="49"/>
      <c r="E66" s="1"/>
      <c r="F66" s="1"/>
      <c r="G66" s="1"/>
      <c r="H66" s="1"/>
      <c r="I66" s="1"/>
      <c r="J66" s="1"/>
      <c r="K66" s="1"/>
      <c r="L66" s="1"/>
      <c r="M66" s="1"/>
      <c r="N66" s="1"/>
      <c r="O66" s="1"/>
      <c r="P66" s="1"/>
      <c r="Q66" s="1"/>
    </row>
    <row r="67" spans="2:17">
      <c r="B67" s="49" t="s">
        <v>69</v>
      </c>
      <c r="C67" s="49"/>
      <c r="D67" s="49"/>
      <c r="E67" s="1"/>
      <c r="F67" s="1"/>
      <c r="G67" s="1"/>
      <c r="H67" s="1"/>
      <c r="I67" s="1"/>
      <c r="J67" s="1"/>
      <c r="K67" s="1"/>
      <c r="L67" s="1"/>
      <c r="M67" s="1"/>
      <c r="N67" s="1"/>
      <c r="O67" s="1"/>
      <c r="P67" s="1"/>
      <c r="Q67" s="1"/>
    </row>
    <row r="68" spans="2:17">
      <c r="B68" s="49" t="s">
        <v>70</v>
      </c>
      <c r="C68" s="49"/>
      <c r="D68" s="49"/>
      <c r="E68" s="1"/>
      <c r="F68" s="1"/>
      <c r="G68" s="1"/>
      <c r="H68" s="1"/>
      <c r="I68" s="1"/>
      <c r="J68" s="1"/>
      <c r="K68" s="1"/>
      <c r="L68" s="1"/>
      <c r="M68" s="1"/>
      <c r="N68" s="1"/>
      <c r="O68" s="1"/>
      <c r="P68" s="1"/>
      <c r="Q68" s="1"/>
    </row>
    <row r="69" spans="2:17">
      <c r="B69" s="49" t="s">
        <v>71</v>
      </c>
      <c r="C69" s="49"/>
      <c r="D69" s="49"/>
      <c r="E69" s="1"/>
      <c r="F69" s="1"/>
      <c r="G69" s="1"/>
      <c r="H69" s="1"/>
      <c r="I69" s="1"/>
      <c r="J69" s="1"/>
      <c r="K69" s="1"/>
      <c r="L69" s="1"/>
      <c r="M69" s="49" t="s">
        <v>13</v>
      </c>
      <c r="N69" s="1"/>
      <c r="O69" s="1"/>
      <c r="P69" s="1"/>
      <c r="Q69" s="1"/>
    </row>
    <row r="70" spans="2:17">
      <c r="B70" s="228"/>
      <c r="C70" s="228"/>
      <c r="D70" s="229"/>
      <c r="E70" s="229"/>
      <c r="F70" s="229"/>
      <c r="G70" s="229"/>
      <c r="H70" s="229"/>
      <c r="I70" s="229"/>
    </row>
  </sheetData>
  <mergeCells count="296">
    <mergeCell ref="S37:T37"/>
    <mergeCell ref="S39:T39"/>
    <mergeCell ref="G37:I37"/>
    <mergeCell ref="L38:S38"/>
    <mergeCell ref="W37:X37"/>
    <mergeCell ref="L35:M35"/>
    <mergeCell ref="W33:X33"/>
    <mergeCell ref="W41:X41"/>
    <mergeCell ref="W50:X50"/>
    <mergeCell ref="E50:F50"/>
    <mergeCell ref="U49:V49"/>
    <mergeCell ref="L46:M46"/>
    <mergeCell ref="O46:R46"/>
    <mergeCell ref="O50:R50"/>
    <mergeCell ref="U40:V40"/>
    <mergeCell ref="W49:X49"/>
    <mergeCell ref="E48:K48"/>
    <mergeCell ref="L48:S48"/>
    <mergeCell ref="C33:D33"/>
    <mergeCell ref="S24:T24"/>
    <mergeCell ref="E24:F24"/>
    <mergeCell ref="E23:F23"/>
    <mergeCell ref="S31:T31"/>
    <mergeCell ref="C30:D30"/>
    <mergeCell ref="C31:D31"/>
    <mergeCell ref="O32:R32"/>
    <mergeCell ref="C25:D25"/>
    <mergeCell ref="E25:F25"/>
    <mergeCell ref="E31:F31"/>
    <mergeCell ref="E32:F32"/>
    <mergeCell ref="E29:K29"/>
    <mergeCell ref="O26:R26"/>
    <mergeCell ref="F28:H28"/>
    <mergeCell ref="E33:F33"/>
    <mergeCell ref="S33:T33"/>
    <mergeCell ref="E30:F30"/>
    <mergeCell ref="C27:D27"/>
    <mergeCell ref="E27:F27"/>
    <mergeCell ref="C26:D26"/>
    <mergeCell ref="W40:X40"/>
    <mergeCell ref="U26:V26"/>
    <mergeCell ref="S34:T34"/>
    <mergeCell ref="S27:T27"/>
    <mergeCell ref="S30:T30"/>
    <mergeCell ref="U30:V30"/>
    <mergeCell ref="C40:D40"/>
    <mergeCell ref="G40:J40"/>
    <mergeCell ref="L40:M40"/>
    <mergeCell ref="O40:R40"/>
    <mergeCell ref="W34:X34"/>
    <mergeCell ref="U33:V33"/>
    <mergeCell ref="C32:D32"/>
    <mergeCell ref="U37:V37"/>
    <mergeCell ref="U39:V39"/>
    <mergeCell ref="E38:K38"/>
    <mergeCell ref="U31:V31"/>
    <mergeCell ref="U27:V27"/>
    <mergeCell ref="G26:J26"/>
    <mergeCell ref="G27:J27"/>
    <mergeCell ref="L27:M27"/>
    <mergeCell ref="W31:X31"/>
    <mergeCell ref="U32:V32"/>
    <mergeCell ref="B70:C70"/>
    <mergeCell ref="D70:E70"/>
    <mergeCell ref="F70:G70"/>
    <mergeCell ref="H70:I70"/>
    <mergeCell ref="C46:D46"/>
    <mergeCell ref="E46:F46"/>
    <mergeCell ref="E44:F44"/>
    <mergeCell ref="O43:R43"/>
    <mergeCell ref="E43:F43"/>
    <mergeCell ref="E42:F42"/>
    <mergeCell ref="C42:D42"/>
    <mergeCell ref="C43:D43"/>
    <mergeCell ref="E41:F41"/>
    <mergeCell ref="L43:M43"/>
    <mergeCell ref="U41:V41"/>
    <mergeCell ref="S41:T41"/>
    <mergeCell ref="C37:D37"/>
    <mergeCell ref="S35:T35"/>
    <mergeCell ref="O31:R31"/>
    <mergeCell ref="G31:J31"/>
    <mergeCell ref="S32:T32"/>
    <mergeCell ref="G32:J32"/>
    <mergeCell ref="S21:T21"/>
    <mergeCell ref="E19:K19"/>
    <mergeCell ref="G20:R20"/>
    <mergeCell ref="L19:X19"/>
    <mergeCell ref="C17:E17"/>
    <mergeCell ref="C16:E16"/>
    <mergeCell ref="O22:R22"/>
    <mergeCell ref="O23:R23"/>
    <mergeCell ref="O25:R25"/>
    <mergeCell ref="S25:T25"/>
    <mergeCell ref="C21:D21"/>
    <mergeCell ref="C22:D22"/>
    <mergeCell ref="G21:J21"/>
    <mergeCell ref="W22:X22"/>
    <mergeCell ref="S23:T23"/>
    <mergeCell ref="S22:T22"/>
    <mergeCell ref="U25:V25"/>
    <mergeCell ref="W24:X24"/>
    <mergeCell ref="U24:V24"/>
    <mergeCell ref="W23:X23"/>
    <mergeCell ref="U23:V23"/>
    <mergeCell ref="W25:X25"/>
    <mergeCell ref="C23:D23"/>
    <mergeCell ref="C24:D24"/>
    <mergeCell ref="C34:D34"/>
    <mergeCell ref="E34:F34"/>
    <mergeCell ref="G30:R30"/>
    <mergeCell ref="E35:F35"/>
    <mergeCell ref="L25:M25"/>
    <mergeCell ref="L26:M26"/>
    <mergeCell ref="W21:X21"/>
    <mergeCell ref="U21:V21"/>
    <mergeCell ref="I6:K6"/>
    <mergeCell ref="L7:N7"/>
    <mergeCell ref="C13:E13"/>
    <mergeCell ref="E20:F20"/>
    <mergeCell ref="F13:H13"/>
    <mergeCell ref="U35:V35"/>
    <mergeCell ref="W35:X35"/>
    <mergeCell ref="G33:J33"/>
    <mergeCell ref="G34:J34"/>
    <mergeCell ref="G35:J35"/>
    <mergeCell ref="C14:E14"/>
    <mergeCell ref="C15:E15"/>
    <mergeCell ref="S20:T20"/>
    <mergeCell ref="C20:D20"/>
    <mergeCell ref="O21:R21"/>
    <mergeCell ref="U22:V22"/>
    <mergeCell ref="R3:W3"/>
    <mergeCell ref="F4:H4"/>
    <mergeCell ref="I4:K4"/>
    <mergeCell ref="L4:N4"/>
    <mergeCell ref="R4:T4"/>
    <mergeCell ref="U20:V20"/>
    <mergeCell ref="W20:X20"/>
    <mergeCell ref="O4:Q4"/>
    <mergeCell ref="O8:Q8"/>
    <mergeCell ref="R9:T9"/>
    <mergeCell ref="C5:E5"/>
    <mergeCell ref="C6:E6"/>
    <mergeCell ref="C7:E7"/>
    <mergeCell ref="C9:E9"/>
    <mergeCell ref="R12:T12"/>
    <mergeCell ref="F5:H5"/>
    <mergeCell ref="L12:N12"/>
    <mergeCell ref="I14:K14"/>
    <mergeCell ref="R17:T17"/>
    <mergeCell ref="F12:H12"/>
    <mergeCell ref="I12:K12"/>
    <mergeCell ref="C51:D51"/>
    <mergeCell ref="E51:F51"/>
    <mergeCell ref="O42:R42"/>
    <mergeCell ref="G43:J43"/>
    <mergeCell ref="C49:D49"/>
    <mergeCell ref="C50:D50"/>
    <mergeCell ref="L41:M41"/>
    <mergeCell ref="O41:R41"/>
    <mergeCell ref="C41:D41"/>
    <mergeCell ref="G46:J46"/>
    <mergeCell ref="C44:D44"/>
    <mergeCell ref="C45:D45"/>
    <mergeCell ref="O44:R44"/>
    <mergeCell ref="G45:J45"/>
    <mergeCell ref="L45:M45"/>
    <mergeCell ref="O45:R45"/>
    <mergeCell ref="C39:D39"/>
    <mergeCell ref="E39:F39"/>
    <mergeCell ref="W51:X51"/>
    <mergeCell ref="S52:T52"/>
    <mergeCell ref="U52:V52"/>
    <mergeCell ref="W52:X52"/>
    <mergeCell ref="W39:X39"/>
    <mergeCell ref="E49:F49"/>
    <mergeCell ref="G39:R39"/>
    <mergeCell ref="G42:J42"/>
    <mergeCell ref="L42:M42"/>
    <mergeCell ref="S51:T51"/>
    <mergeCell ref="U51:V51"/>
    <mergeCell ref="G49:R49"/>
    <mergeCell ref="E45:F45"/>
    <mergeCell ref="G44:J44"/>
    <mergeCell ref="L44:M44"/>
    <mergeCell ref="G41:J41"/>
    <mergeCell ref="W42:X42"/>
    <mergeCell ref="W43:X43"/>
    <mergeCell ref="U43:V43"/>
    <mergeCell ref="U42:V42"/>
    <mergeCell ref="S42:T42"/>
    <mergeCell ref="S43:T43"/>
    <mergeCell ref="S36:T36"/>
    <mergeCell ref="U36:V36"/>
    <mergeCell ref="W36:X36"/>
    <mergeCell ref="C8:E8"/>
    <mergeCell ref="O24:R24"/>
    <mergeCell ref="O12:Q12"/>
    <mergeCell ref="G22:J22"/>
    <mergeCell ref="G23:J23"/>
    <mergeCell ref="C35:D35"/>
    <mergeCell ref="C36:D36"/>
    <mergeCell ref="E36:F36"/>
    <mergeCell ref="L36:M36"/>
    <mergeCell ref="O35:R35"/>
    <mergeCell ref="L31:M31"/>
    <mergeCell ref="L32:M32"/>
    <mergeCell ref="L33:M33"/>
    <mergeCell ref="L21:M21"/>
    <mergeCell ref="L22:M22"/>
    <mergeCell ref="L23:M23"/>
    <mergeCell ref="L24:M24"/>
    <mergeCell ref="U34:V34"/>
    <mergeCell ref="S26:T26"/>
    <mergeCell ref="O16:Q16"/>
    <mergeCell ref="L15:N15"/>
    <mergeCell ref="C57:D57"/>
    <mergeCell ref="E57:F57"/>
    <mergeCell ref="S57:T57"/>
    <mergeCell ref="U57:V57"/>
    <mergeCell ref="C52:D52"/>
    <mergeCell ref="C53:D53"/>
    <mergeCell ref="O52:R52"/>
    <mergeCell ref="O53:R53"/>
    <mergeCell ref="L52:M52"/>
    <mergeCell ref="L53:M53"/>
    <mergeCell ref="C56:D56"/>
    <mergeCell ref="E56:F56"/>
    <mergeCell ref="G56:R56"/>
    <mergeCell ref="S56:T56"/>
    <mergeCell ref="E52:F52"/>
    <mergeCell ref="E53:F53"/>
    <mergeCell ref="S53:T53"/>
    <mergeCell ref="U53:V53"/>
    <mergeCell ref="W57:X57"/>
    <mergeCell ref="S44:T44"/>
    <mergeCell ref="U56:V56"/>
    <mergeCell ref="W56:X56"/>
    <mergeCell ref="E55:K55"/>
    <mergeCell ref="L55:S55"/>
    <mergeCell ref="G50:J50"/>
    <mergeCell ref="G51:J51"/>
    <mergeCell ref="G52:J52"/>
    <mergeCell ref="G53:J53"/>
    <mergeCell ref="G57:J57"/>
    <mergeCell ref="L57:M57"/>
    <mergeCell ref="O57:R57"/>
    <mergeCell ref="W44:X44"/>
    <mergeCell ref="W45:X45"/>
    <mergeCell ref="W53:X53"/>
    <mergeCell ref="U46:V46"/>
    <mergeCell ref="W46:X46"/>
    <mergeCell ref="S49:T49"/>
    <mergeCell ref="S46:T46"/>
    <mergeCell ref="U44:V44"/>
    <mergeCell ref="U45:V45"/>
    <mergeCell ref="S45:T45"/>
    <mergeCell ref="S50:T50"/>
    <mergeCell ref="W58:X58"/>
    <mergeCell ref="C59:D59"/>
    <mergeCell ref="E59:F59"/>
    <mergeCell ref="S59:T59"/>
    <mergeCell ref="U59:V59"/>
    <mergeCell ref="W59:X59"/>
    <mergeCell ref="C58:D58"/>
    <mergeCell ref="E58:F58"/>
    <mergeCell ref="S58:T58"/>
    <mergeCell ref="U58:V58"/>
    <mergeCell ref="G58:J58"/>
    <mergeCell ref="L58:M58"/>
    <mergeCell ref="O58:R58"/>
    <mergeCell ref="G36:J36"/>
    <mergeCell ref="O51:R51"/>
    <mergeCell ref="L50:M50"/>
    <mergeCell ref="L51:M51"/>
    <mergeCell ref="O33:R33"/>
    <mergeCell ref="O34:R34"/>
    <mergeCell ref="E37:F37"/>
    <mergeCell ref="M37:R37"/>
    <mergeCell ref="E21:F21"/>
    <mergeCell ref="E22:F22"/>
    <mergeCell ref="E40:F40"/>
    <mergeCell ref="G24:J24"/>
    <mergeCell ref="G25:J25"/>
    <mergeCell ref="E26:F26"/>
    <mergeCell ref="L29:X29"/>
    <mergeCell ref="W27:X27"/>
    <mergeCell ref="O27:R27"/>
    <mergeCell ref="W30:X30"/>
    <mergeCell ref="W32:X32"/>
    <mergeCell ref="W26:X26"/>
    <mergeCell ref="S40:T40"/>
    <mergeCell ref="O36:R36"/>
    <mergeCell ref="L34:M34"/>
    <mergeCell ref="U50:V50"/>
  </mergeCells>
  <phoneticPr fontId="8"/>
  <printOptions horizontalCentered="1"/>
  <pageMargins left="0.59055118110236227" right="0.39370078740157483" top="0.98425196850393704" bottom="0.78740157480314965" header="0.39370078740157483" footer="0.39370078740157483"/>
  <pageSetup paperSize="9" scale="63" fitToHeight="4" orientation="portrait" horizontalDpi="4294967293" r:id="rId1"/>
  <headerFooter alignWithMargins="0"/>
  <rowBreaks count="1" manualBreakCount="1">
    <brk id="69"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H28"/>
  <sheetViews>
    <sheetView workbookViewId="0" xr3:uid="{958C4451-9541-5A59-BF78-D2F731DF1C81}">
      <selection activeCell="I6" sqref="I6"/>
    </sheetView>
  </sheetViews>
  <sheetFormatPr defaultRowHeight="13.5"/>
  <cols>
    <col min="1" max="1" width="1.6328125" customWidth="1"/>
    <col min="2" max="2" width="18.26953125" customWidth="1"/>
    <col min="6" max="6" width="5.58984375" customWidth="1"/>
  </cols>
  <sheetData>
    <row r="2" spans="2:8">
      <c r="B2" s="260" t="s">
        <v>27</v>
      </c>
      <c r="C2" s="66"/>
      <c r="D2" s="44"/>
    </row>
    <row r="3" spans="2:8">
      <c r="B3" s="261"/>
      <c r="C3" s="109"/>
      <c r="D3" s="111"/>
      <c r="E3" s="66"/>
    </row>
    <row r="4" spans="2:8">
      <c r="B4" s="41"/>
      <c r="C4" s="44"/>
      <c r="D4" s="44"/>
      <c r="E4" s="66"/>
    </row>
    <row r="5" spans="2:8">
      <c r="C5" s="44"/>
      <c r="D5" s="44"/>
      <c r="E5" s="112"/>
    </row>
    <row r="6" spans="2:8">
      <c r="B6" s="260" t="s">
        <v>29</v>
      </c>
      <c r="C6" s="112"/>
      <c r="D6" s="42"/>
      <c r="E6" s="110"/>
    </row>
    <row r="7" spans="2:8">
      <c r="B7" s="261"/>
      <c r="C7" s="110"/>
      <c r="D7" s="113"/>
      <c r="E7" s="67"/>
    </row>
    <row r="8" spans="2:8">
      <c r="B8" s="41"/>
      <c r="C8" s="44"/>
      <c r="D8" s="43"/>
      <c r="E8" s="67"/>
    </row>
    <row r="9" spans="2:8">
      <c r="C9" s="42"/>
      <c r="D9" s="109"/>
      <c r="E9" s="67"/>
    </row>
    <row r="10" spans="2:8">
      <c r="B10" s="260" t="s">
        <v>28</v>
      </c>
      <c r="C10" s="65"/>
      <c r="E10" s="67"/>
    </row>
    <row r="11" spans="2:8">
      <c r="B11" s="261"/>
      <c r="E11" s="67"/>
    </row>
    <row r="12" spans="2:8">
      <c r="B12" s="41"/>
      <c r="D12" s="44"/>
      <c r="E12" s="67"/>
    </row>
    <row r="13" spans="2:8">
      <c r="B13" s="41"/>
      <c r="C13" s="262"/>
      <c r="D13" s="112"/>
      <c r="E13" s="67"/>
    </row>
    <row r="14" spans="2:8">
      <c r="B14" s="41"/>
      <c r="C14" s="263"/>
      <c r="D14" s="110"/>
      <c r="E14" s="110"/>
    </row>
    <row r="15" spans="2:8">
      <c r="B15" s="41"/>
      <c r="D15" s="44" t="s">
        <v>73</v>
      </c>
      <c r="E15" s="114"/>
      <c r="F15" s="112"/>
      <c r="G15" s="264" t="s">
        <v>72</v>
      </c>
      <c r="H15" s="265"/>
    </row>
    <row r="16" spans="2:8">
      <c r="B16" s="41"/>
      <c r="C16" s="262"/>
      <c r="D16" s="43"/>
      <c r="E16" s="44"/>
      <c r="F16" s="110"/>
      <c r="G16" s="266"/>
      <c r="H16" s="267"/>
    </row>
    <row r="17" spans="2:6">
      <c r="C17" s="263"/>
      <c r="D17" s="66"/>
      <c r="E17" s="44"/>
      <c r="F17" s="66"/>
    </row>
    <row r="18" spans="2:6">
      <c r="D18" s="44"/>
      <c r="E18" s="44"/>
      <c r="F18" s="66"/>
    </row>
    <row r="19" spans="2:6">
      <c r="B19" s="260" t="s">
        <v>21</v>
      </c>
      <c r="C19" s="112"/>
      <c r="E19" s="44"/>
      <c r="F19" s="66"/>
    </row>
    <row r="20" spans="2:6">
      <c r="B20" s="261"/>
      <c r="C20" s="110"/>
      <c r="D20" s="66"/>
      <c r="E20" s="44"/>
      <c r="F20" s="66"/>
    </row>
    <row r="21" spans="2:6">
      <c r="B21" s="41"/>
      <c r="C21" s="44"/>
      <c r="D21" s="112"/>
      <c r="E21" s="44"/>
      <c r="F21" s="66"/>
    </row>
    <row r="22" spans="2:6">
      <c r="C22" s="44"/>
      <c r="D22" s="66"/>
      <c r="E22" s="113"/>
      <c r="F22" s="66"/>
    </row>
    <row r="23" spans="2:6">
      <c r="B23" s="260" t="s">
        <v>24</v>
      </c>
      <c r="C23" s="64"/>
      <c r="D23" s="44"/>
      <c r="E23" s="113"/>
      <c r="F23" s="66"/>
    </row>
    <row r="24" spans="2:6">
      <c r="B24" s="261"/>
      <c r="D24" s="44"/>
      <c r="E24" s="43"/>
      <c r="F24" s="66"/>
    </row>
    <row r="25" spans="2:6">
      <c r="B25" s="41"/>
      <c r="D25" s="68"/>
    </row>
    <row r="26" spans="2:6">
      <c r="D26" s="42"/>
    </row>
    <row r="27" spans="2:6">
      <c r="B27" s="260" t="s">
        <v>26</v>
      </c>
      <c r="C27" s="112"/>
      <c r="D27" s="115"/>
    </row>
    <row r="28" spans="2:6">
      <c r="B28" s="261"/>
    </row>
  </sheetData>
  <mergeCells count="9">
    <mergeCell ref="B2:B3"/>
    <mergeCell ref="B6:B7"/>
    <mergeCell ref="B10:B11"/>
    <mergeCell ref="B19:B20"/>
    <mergeCell ref="B23:B24"/>
    <mergeCell ref="B27:B28"/>
    <mergeCell ref="C16:C17"/>
    <mergeCell ref="C13:C14"/>
    <mergeCell ref="G15:H16"/>
  </mergeCells>
  <phoneticPr fontId="3"/>
  <printOptions horizontalCentered="1" verticalCentered="1"/>
  <pageMargins left="0.70866141732283472" right="0.70866141732283472" top="0.74803149606299213" bottom="0.74803149606299213" header="0.31496062992125984" footer="0.31496062992125984"/>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予選リーグ日程（Ａ・Ｂ・Ｃ）</vt:lpstr>
      <vt:lpstr>決勝Ｔ表</vt:lpstr>
      <vt:lpstr>予選リーグ日程（Ａ・Ｂ・Ｃ）!Print_Area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Hideji</dc:creator>
  <cp:lastModifiedBy>X</cp:lastModifiedBy>
  <cp:lastPrinted>2018-12-03T13:15:06Z</cp:lastPrinted>
  <dcterms:created xsi:type="dcterms:W3CDTF">2003-05-04T14:48:32Z</dcterms:created>
  <dcterms:modified xsi:type="dcterms:W3CDTF">2018-12-03T19:50:58Z</dcterms:modified>
</cp:coreProperties>
</file>